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\Pictures\1 1 meritza\"/>
    </mc:Choice>
  </mc:AlternateContent>
  <xr:revisionPtr revIDLastSave="0" documentId="13_ncr:1_{BD38D080-A13C-4201-95C0-DF3CCE3145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 COTIZACION" sheetId="1" r:id="rId1"/>
    <sheet name="VALORES REPOSICION" sheetId="3" r:id="rId2"/>
  </sheets>
  <definedNames>
    <definedName name="_xlnm.Print_Area" localSheetId="0">'HOJA COTIZACION'!$A$1:$L$60</definedName>
    <definedName name="_xlnm.Print_Area" localSheetId="1">'VALORES REPOSICION'!$B$1:$L$58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7" i="3" l="1"/>
  <c r="L56" i="3"/>
  <c r="L55" i="3"/>
  <c r="L54" i="3"/>
  <c r="L53" i="3"/>
  <c r="L52" i="3"/>
  <c r="L51" i="3"/>
  <c r="L50" i="3"/>
  <c r="L49" i="3"/>
  <c r="L48" i="3"/>
  <c r="L47" i="3"/>
  <c r="L46" i="3"/>
  <c r="L45" i="3"/>
  <c r="L57" i="3" s="1"/>
  <c r="L44" i="3"/>
  <c r="L43" i="3"/>
  <c r="L42" i="3"/>
  <c r="L41" i="3"/>
  <c r="L40" i="3"/>
  <c r="L36" i="3"/>
  <c r="L35" i="3"/>
  <c r="L34" i="3"/>
  <c r="L33" i="3"/>
  <c r="L32" i="3"/>
  <c r="L31" i="3"/>
  <c r="L30" i="3"/>
  <c r="L37" i="3" s="1"/>
  <c r="L29" i="3"/>
  <c r="L28" i="3"/>
  <c r="L27" i="3"/>
  <c r="L23" i="3"/>
  <c r="L22" i="3"/>
  <c r="L21" i="3"/>
  <c r="L20" i="3"/>
  <c r="L19" i="3"/>
  <c r="L18" i="3"/>
  <c r="L17" i="3"/>
  <c r="L16" i="3"/>
  <c r="L15" i="3"/>
  <c r="L24" i="3" s="1"/>
  <c r="L14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6" i="3"/>
  <c r="F25" i="3"/>
  <c r="F24" i="3"/>
  <c r="F21" i="3"/>
  <c r="F43" i="3" l="1"/>
  <c r="F46" i="3"/>
  <c r="F50" i="1" s="1"/>
  <c r="F20" i="1" l="1"/>
  <c r="F15" i="1"/>
  <c r="F16" i="1"/>
  <c r="F17" i="1"/>
  <c r="F18" i="1"/>
  <c r="L57" i="1" l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F44" i="1"/>
  <c r="L42" i="1"/>
  <c r="F43" i="1"/>
  <c r="L41" i="1"/>
  <c r="F42" i="1"/>
  <c r="F41" i="1"/>
  <c r="L36" i="1"/>
  <c r="F40" i="1"/>
  <c r="L35" i="1"/>
  <c r="F39" i="1"/>
  <c r="L34" i="1"/>
  <c r="F38" i="1"/>
  <c r="L33" i="1"/>
  <c r="F37" i="1"/>
  <c r="L32" i="1"/>
  <c r="F36" i="1"/>
  <c r="L31" i="1"/>
  <c r="F35" i="1"/>
  <c r="L30" i="1"/>
  <c r="F34" i="1"/>
  <c r="L29" i="1"/>
  <c r="L28" i="1"/>
  <c r="L27" i="1"/>
  <c r="F30" i="1"/>
  <c r="L23" i="1"/>
  <c r="L22" i="1"/>
  <c r="L21" i="1"/>
  <c r="L20" i="1"/>
  <c r="F23" i="1"/>
  <c r="L19" i="1"/>
  <c r="F22" i="1"/>
  <c r="L18" i="1"/>
  <c r="F21" i="1"/>
  <c r="L17" i="1"/>
  <c r="F19" i="1"/>
  <c r="L16" i="1"/>
  <c r="L15" i="1"/>
  <c r="L14" i="1"/>
  <c r="F14" i="1"/>
  <c r="F24" i="1" l="1"/>
  <c r="F31" i="1"/>
  <c r="L37" i="1"/>
  <c r="L58" i="1"/>
  <c r="F46" i="1"/>
  <c r="L24" i="1"/>
  <c r="F48" i="1" l="1"/>
  <c r="F49" i="1" l="1"/>
  <c r="F51" i="1" s="1"/>
  <c r="F52" i="1" l="1"/>
</calcChain>
</file>

<file path=xl/sharedStrings.xml><?xml version="1.0" encoding="utf-8"?>
<sst xmlns="http://schemas.openxmlformats.org/spreadsheetml/2006/main" count="205" uniqueCount="121">
  <si>
    <t>COTIZACION</t>
  </si>
  <si>
    <t>CLIENTE:</t>
  </si>
  <si>
    <t>RUT.:</t>
  </si>
  <si>
    <t>DIRECCION:</t>
  </si>
  <si>
    <t>FECHA EVENTO:</t>
  </si>
  <si>
    <t>FEHA ENTREGA:</t>
  </si>
  <si>
    <t>CELULAR:</t>
  </si>
  <si>
    <t>CORREO:</t>
  </si>
  <si>
    <t>MANTELERIA</t>
  </si>
  <si>
    <t>CANTIDAD</t>
  </si>
  <si>
    <t>VALOR UNITARIO</t>
  </si>
  <si>
    <t>TOTAL NETO</t>
  </si>
  <si>
    <t>CUBIERTOS</t>
  </si>
  <si>
    <t>MANTELES RECTANGULARES BLANCO</t>
  </si>
  <si>
    <t>CUCHARA CAFÉ</t>
  </si>
  <si>
    <t xml:space="preserve">MANTELES REDONDOS BLANCOS </t>
  </si>
  <si>
    <t>CUCHARA CEVICHE CERAMICA</t>
  </si>
  <si>
    <t>LAZO SILLA MUSELINA BLANCO</t>
  </si>
  <si>
    <t>CUCHARA MADERA PEBRE</t>
  </si>
  <si>
    <t xml:space="preserve">LAZO SILLA GENERO </t>
  </si>
  <si>
    <t>CUCHARA SOPAS</t>
  </si>
  <si>
    <t>CARPETAS MESA</t>
  </si>
  <si>
    <t>CAMINO MESA GENERO</t>
  </si>
  <si>
    <t xml:space="preserve">CUCHARA Y TENEDOR  ENSALADAS </t>
  </si>
  <si>
    <t>SERVILLETAS GENERO BLANCO</t>
  </si>
  <si>
    <t>CUCHILLO MANTEQUILLA</t>
  </si>
  <si>
    <t>CUCHILLOS GRANDE  CENA - ENTRADA</t>
  </si>
  <si>
    <t>MESAS SILLAS</t>
  </si>
  <si>
    <t>TENEDOR CHICOS TORTA</t>
  </si>
  <si>
    <t>TENEDOR GRANDE CENA - ENTRADA</t>
  </si>
  <si>
    <t>MESAS REDONDAS</t>
  </si>
  <si>
    <t>MESONES RECTANGULARES</t>
  </si>
  <si>
    <t>VASOS Y COPAS</t>
  </si>
  <si>
    <t>SILLAS TAPIZADAS</t>
  </si>
  <si>
    <t>COPAS VINO TINTO</t>
  </si>
  <si>
    <t>PLATOS - PLATILLOS - TAZAS</t>
  </si>
  <si>
    <t>COPAS VINO  BLANCO</t>
  </si>
  <si>
    <t>COPAS  AGUA</t>
  </si>
  <si>
    <t>PLATOS CENA CUADRADOS - REDONDOS</t>
  </si>
  <si>
    <t>COPAS POSTRE</t>
  </si>
  <si>
    <t>COPAS FLAUTA CHICA - GRANDE</t>
  </si>
  <si>
    <t>VASOS ALTOS</t>
  </si>
  <si>
    <t>PLATOS OVALADOS MEDIANOS</t>
  </si>
  <si>
    <t>VASOS BAJATIVOS</t>
  </si>
  <si>
    <t>PLATOS ENTRADA  CUADRADOS - REDONDOS</t>
  </si>
  <si>
    <t xml:space="preserve">VASOS CORTITOS </t>
  </si>
  <si>
    <t>PLATOS RECTANGULARES ENSALADAS</t>
  </si>
  <si>
    <t>VASOS MOTE</t>
  </si>
  <si>
    <t>VASOS WISKY</t>
  </si>
  <si>
    <t>VARIOS</t>
  </si>
  <si>
    <t>TAZAS CAFÉ CHICA - MEDIANAS</t>
  </si>
  <si>
    <t>BANDEJAS OVALADAS METAL GRANDE</t>
  </si>
  <si>
    <t>TAZAS TE GRANDES</t>
  </si>
  <si>
    <t>BRACEROS PARRILLADAS</t>
  </si>
  <si>
    <t>TAZON CONSOME</t>
  </si>
  <si>
    <t>BUDINERAS ALUMINIO GRANDES</t>
  </si>
  <si>
    <t>CENICEROS</t>
  </si>
  <si>
    <t>FLOREREROS DE VIDRIO</t>
  </si>
  <si>
    <t>TOTAL PEDIDO</t>
  </si>
  <si>
    <t>FONDOS ALUMINIO</t>
  </si>
  <si>
    <t>JARROS DE VIDRIO</t>
  </si>
  <si>
    <t>PANERA MIMBRE</t>
  </si>
  <si>
    <t>PANERA CERAMICA</t>
  </si>
  <si>
    <t>REPOSION - OTROS</t>
  </si>
  <si>
    <t>PORTA VELAS</t>
  </si>
  <si>
    <t>POSILLOS CHICOS MANTEQUILLA</t>
  </si>
  <si>
    <t>POSILLOS POSTRE REDONDOS</t>
  </si>
  <si>
    <t>POSILLOS POSTRE SEMI CUADRADOS</t>
  </si>
  <si>
    <t>POSILLOS POSTRE CHICOS</t>
  </si>
  <si>
    <t xml:space="preserve">SALSERO </t>
  </si>
  <si>
    <t xml:space="preserve">SALERO </t>
  </si>
  <si>
    <t>ENSALADERAS CERAMICA BOL-CUAD-REC</t>
  </si>
  <si>
    <t>PLATOS PAN CUADRADOS - REDONDOS</t>
  </si>
  <si>
    <t>PLATOS POSTRE CUADRADOS - REDONDOS</t>
  </si>
  <si>
    <t>PLATILLOS CAFÉ  / TE</t>
  </si>
  <si>
    <t>PLATILLOS TE /CAFÉ CON TAZA</t>
  </si>
  <si>
    <t>MANTEL SPANDEX REDONDO BLANCO</t>
  </si>
  <si>
    <t xml:space="preserve">LAZO SILLA SPANDEX </t>
  </si>
  <si>
    <t>CUCHARA TE / CAFÉ</t>
  </si>
  <si>
    <t>Subtotal</t>
  </si>
  <si>
    <t>19% IVA</t>
  </si>
  <si>
    <t>LAS CABRAS EVENTOS</t>
  </si>
  <si>
    <t>Mesas - Sillas - Vajillas</t>
  </si>
  <si>
    <t>DATOS TRANSFERENCIA - DEPÓSITO</t>
  </si>
  <si>
    <t>CHEQUERA ELECTRONICA N° 90270962121</t>
  </si>
  <si>
    <t>BANCO ESTADO</t>
  </si>
  <si>
    <t>RUT:  77.621.496-5</t>
  </si>
  <si>
    <t>LAS CABRAS EVENTOS SPA</t>
  </si>
  <si>
    <t>VALOR REPOSION</t>
  </si>
  <si>
    <t>CUCHARA TE</t>
  </si>
  <si>
    <t>PLATILLOS CAFÉ</t>
  </si>
  <si>
    <t xml:space="preserve">PLATILLOS TE </t>
  </si>
  <si>
    <t>PLATOS TAZA CAFÉ</t>
  </si>
  <si>
    <t>PLATOS TAZA TE</t>
  </si>
  <si>
    <t>PEDIDO NETO</t>
  </si>
  <si>
    <t>ENSALADERAS CERAMICA BOL-CUA-REC</t>
  </si>
  <si>
    <t xml:space="preserve">50% PEDIDO </t>
  </si>
  <si>
    <t>GARANTIA DEL PEDIDO</t>
  </si>
  <si>
    <t>SALDO A PAGAR 50% AL RETIRO</t>
  </si>
  <si>
    <t>BANCO CHILE  CUENTA VISTA EMPRESA</t>
  </si>
  <si>
    <t>LAS CABRAS EVENTOS SPA   RUT.:  77.621.496-5</t>
  </si>
  <si>
    <t>CUENTA VISTA N°  00-010-41222-70</t>
  </si>
  <si>
    <t>SALSERO METAL</t>
  </si>
  <si>
    <t>VALORES DE REPOSICIÓN</t>
  </si>
  <si>
    <t>50% TOTAL PEDIDO PARA RESERVA (TOTAL PEDIDO + IVA/2)</t>
  </si>
  <si>
    <t>TOTAL A PAGAR REPOSICION</t>
  </si>
  <si>
    <t>DATOS TRANSFERENCIA -DEPOSITO</t>
  </si>
  <si>
    <t>CORREO:  maritza@fruteraguablancas.cl  / a.valenmary@gmail.com</t>
  </si>
  <si>
    <t>Correo : maritza@fruteraguasblancas.cl  / a.valenmary@gmail.com</t>
  </si>
  <si>
    <t>correo: maritza@fruteraguasblancas.cl / a.valenmary@gmail.com</t>
  </si>
  <si>
    <t xml:space="preserve">SERVILLETAS GENERO </t>
  </si>
  <si>
    <r>
      <t xml:space="preserve">LAS CABRAS EVENTOS                  Mesas - Sillas - Vajillas            </t>
    </r>
    <r>
      <rPr>
        <b/>
        <sz val="10"/>
        <color theme="1"/>
        <rFont val="Calibri"/>
        <family val="2"/>
        <scheme val="minor"/>
      </rPr>
      <t>correo: maritza@fruteraguasblancas.cl</t>
    </r>
  </si>
  <si>
    <t>TOTAL A PAGAR AL RETIRO</t>
  </si>
  <si>
    <t xml:space="preserve">SILLAS TAPIZADAS </t>
  </si>
  <si>
    <t>FUNDAS SILLAS SPANDEX BLANCAS</t>
  </si>
  <si>
    <t xml:space="preserve">MANTELES REDONDOS </t>
  </si>
  <si>
    <t xml:space="preserve">MANTELES SPANDEX RECTANGULAR </t>
  </si>
  <si>
    <t>AILINE ABARCA</t>
  </si>
  <si>
    <t>20.030.735-6</t>
  </si>
  <si>
    <t>RUTA H789 KM.2 LAS CABRAS</t>
  </si>
  <si>
    <t xml:space="preserve"> +569 72618496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</si>
</sst>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sz val="10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83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2" fontId="8" fillId="0" borderId="0" applyFont="0" applyFill="0" applyBorder="0" applyAlignment="0" applyProtection="0"/>
  </cellStyleXfs>
  <cellXfs count="16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14" fontId="0" fillId="0" borderId="3" xfId="0" applyNumberForma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3" xfId="1" applyBorder="1"/>
    <xf numFmtId="0" fontId="5" fillId="0" borderId="13" xfId="0" applyFont="1" applyBorder="1"/>
    <xf numFmtId="0" fontId="6" fillId="0" borderId="14" xfId="0" applyFont="1" applyBorder="1"/>
    <xf numFmtId="0" fontId="5" fillId="0" borderId="16" xfId="0" applyFont="1" applyBorder="1"/>
    <xf numFmtId="0" fontId="6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0" fontId="1" fillId="0" borderId="0" xfId="0" applyFont="1"/>
    <xf numFmtId="0" fontId="6" fillId="0" borderId="0" xfId="0" applyFont="1"/>
    <xf numFmtId="0" fontId="5" fillId="0" borderId="6" xfId="0" applyFont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0" fillId="2" borderId="3" xfId="0" applyFill="1" applyBorder="1"/>
    <xf numFmtId="0" fontId="1" fillId="2" borderId="5" xfId="0" applyFont="1" applyFill="1" applyBorder="1" applyAlignment="1">
      <alignment horizontal="center" vertical="center"/>
    </xf>
    <xf numFmtId="0" fontId="0" fillId="0" borderId="11" xfId="0" applyBorder="1"/>
    <xf numFmtId="0" fontId="6" fillId="0" borderId="19" xfId="0" applyFont="1" applyBorder="1" applyAlignment="1">
      <alignment vertical="center"/>
    </xf>
    <xf numFmtId="0" fontId="7" fillId="0" borderId="4" xfId="0" applyFont="1" applyBorder="1"/>
    <xf numFmtId="0" fontId="1" fillId="0" borderId="4" xfId="0" applyFont="1" applyBorder="1"/>
    <xf numFmtId="0" fontId="0" fillId="0" borderId="1" xfId="0" applyBorder="1"/>
    <xf numFmtId="0" fontId="7" fillId="0" borderId="21" xfId="0" applyFont="1" applyBorder="1"/>
    <xf numFmtId="0" fontId="1" fillId="0" borderId="21" xfId="0" applyFont="1" applyBorder="1"/>
    <xf numFmtId="0" fontId="0" fillId="0" borderId="21" xfId="0" applyBorder="1"/>
    <xf numFmtId="0" fontId="5" fillId="0" borderId="25" xfId="0" applyFont="1" applyBorder="1"/>
    <xf numFmtId="0" fontId="5" fillId="0" borderId="27" xfId="0" applyFont="1" applyBorder="1"/>
    <xf numFmtId="42" fontId="0" fillId="0" borderId="14" xfId="2" applyFont="1" applyBorder="1"/>
    <xf numFmtId="42" fontId="0" fillId="0" borderId="17" xfId="2" applyFont="1" applyBorder="1"/>
    <xf numFmtId="42" fontId="0" fillId="0" borderId="19" xfId="2" applyFont="1" applyBorder="1"/>
    <xf numFmtId="42" fontId="0" fillId="0" borderId="12" xfId="2" applyFont="1" applyBorder="1"/>
    <xf numFmtId="0" fontId="0" fillId="0" borderId="24" xfId="0" applyBorder="1"/>
    <xf numFmtId="0" fontId="0" fillId="0" borderId="14" xfId="0" applyBorder="1"/>
    <xf numFmtId="0" fontId="0" fillId="0" borderId="17" xfId="0" applyBorder="1"/>
    <xf numFmtId="0" fontId="0" fillId="0" borderId="19" xfId="0" applyBorder="1"/>
    <xf numFmtId="42" fontId="0" fillId="0" borderId="15" xfId="2" applyFont="1" applyBorder="1"/>
    <xf numFmtId="42" fontId="0" fillId="0" borderId="26" xfId="2" applyFont="1" applyBorder="1"/>
    <xf numFmtId="42" fontId="0" fillId="0" borderId="20" xfId="2" applyFont="1" applyBorder="1"/>
    <xf numFmtId="42" fontId="0" fillId="0" borderId="0" xfId="0" applyNumberFormat="1"/>
    <xf numFmtId="42" fontId="0" fillId="0" borderId="28" xfId="2" applyFont="1" applyBorder="1"/>
    <xf numFmtId="0" fontId="0" fillId="0" borderId="3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2" xfId="0" applyBorder="1"/>
    <xf numFmtId="0" fontId="2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2" xfId="0" applyFill="1" applyBorder="1"/>
    <xf numFmtId="0" fontId="0" fillId="3" borderId="0" xfId="0" applyFill="1"/>
    <xf numFmtId="0" fontId="0" fillId="3" borderId="23" xfId="0" applyFill="1" applyBorder="1"/>
    <xf numFmtId="0" fontId="0" fillId="3" borderId="24" xfId="0" applyFill="1" applyBorder="1"/>
    <xf numFmtId="0" fontId="0" fillId="3" borderId="10" xfId="0" applyFill="1" applyBorder="1"/>
    <xf numFmtId="0" fontId="0" fillId="3" borderId="11" xfId="0" applyFill="1" applyBorder="1"/>
    <xf numFmtId="0" fontId="10" fillId="3" borderId="0" xfId="0" applyFont="1" applyFill="1"/>
    <xf numFmtId="0" fontId="10" fillId="3" borderId="2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27" xfId="0" applyFont="1" applyBorder="1"/>
    <xf numFmtId="0" fontId="1" fillId="0" borderId="30" xfId="0" applyFont="1" applyBorder="1"/>
    <xf numFmtId="0" fontId="1" fillId="4" borderId="3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6" fillId="0" borderId="32" xfId="0" applyFont="1" applyBorder="1"/>
    <xf numFmtId="0" fontId="6" fillId="0" borderId="12" xfId="0" applyFont="1" applyBorder="1"/>
    <xf numFmtId="0" fontId="5" fillId="0" borderId="35" xfId="0" applyFont="1" applyBorder="1"/>
    <xf numFmtId="0" fontId="6" fillId="0" borderId="36" xfId="0" applyFont="1" applyBorder="1"/>
    <xf numFmtId="0" fontId="0" fillId="4" borderId="3" xfId="0" applyFill="1" applyBorder="1"/>
    <xf numFmtId="0" fontId="1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2" fontId="11" fillId="0" borderId="33" xfId="2" applyFont="1" applyBorder="1"/>
    <xf numFmtId="42" fontId="11" fillId="0" borderId="34" xfId="2" applyFont="1" applyBorder="1"/>
    <xf numFmtId="42" fontId="11" fillId="0" borderId="37" xfId="2" applyFont="1" applyBorder="1"/>
    <xf numFmtId="42" fontId="8" fillId="0" borderId="37" xfId="2" applyFont="1" applyBorder="1"/>
    <xf numFmtId="42" fontId="0" fillId="0" borderId="37" xfId="2" applyFont="1" applyBorder="1"/>
    <xf numFmtId="14" fontId="0" fillId="0" borderId="3" xfId="0" applyNumberFormat="1" applyBorder="1" applyAlignment="1">
      <alignment horizontal="center"/>
    </xf>
    <xf numFmtId="0" fontId="4" fillId="0" borderId="3" xfId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4" borderId="3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7" fillId="0" borderId="24" xfId="0" applyFont="1" applyBorder="1"/>
    <xf numFmtId="0" fontId="1" fillId="0" borderId="24" xfId="0" applyFont="1" applyBorder="1" applyAlignment="1">
      <alignment horizontal="center"/>
    </xf>
    <xf numFmtId="0" fontId="7" fillId="0" borderId="0" xfId="0" applyFont="1"/>
    <xf numFmtId="0" fontId="0" fillId="0" borderId="41" xfId="0" applyBorder="1"/>
    <xf numFmtId="42" fontId="1" fillId="0" borderId="12" xfId="2" applyFont="1" applyBorder="1"/>
    <xf numFmtId="0" fontId="7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0" fillId="5" borderId="4" xfId="0" applyFill="1" applyBorder="1"/>
    <xf numFmtId="42" fontId="0" fillId="5" borderId="38" xfId="0" applyNumberFormat="1" applyFill="1" applyBorder="1"/>
    <xf numFmtId="0" fontId="0" fillId="5" borderId="39" xfId="0" applyFill="1" applyBorder="1"/>
    <xf numFmtId="0" fontId="7" fillId="5" borderId="21" xfId="0" applyFont="1" applyFill="1" applyBorder="1"/>
    <xf numFmtId="0" fontId="1" fillId="5" borderId="21" xfId="0" applyFont="1" applyFill="1" applyBorder="1" applyAlignment="1">
      <alignment horizontal="center"/>
    </xf>
    <xf numFmtId="0" fontId="0" fillId="5" borderId="21" xfId="0" applyFill="1" applyBorder="1"/>
    <xf numFmtId="1" fontId="0" fillId="5" borderId="39" xfId="0" applyNumberFormat="1" applyFill="1" applyBorder="1"/>
    <xf numFmtId="0" fontId="0" fillId="5" borderId="40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1" xfId="0" applyFill="1" applyBorder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7" fillId="5" borderId="24" xfId="0" applyFont="1" applyFill="1" applyBorder="1"/>
    <xf numFmtId="0" fontId="0" fillId="5" borderId="24" xfId="0" applyFill="1" applyBorder="1" applyAlignment="1">
      <alignment horizontal="center"/>
    </xf>
    <xf numFmtId="0" fontId="0" fillId="5" borderId="24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22" xfId="0" applyFill="1" applyBorder="1"/>
    <xf numFmtId="0" fontId="0" fillId="5" borderId="10" xfId="0" applyFill="1" applyBorder="1"/>
    <xf numFmtId="0" fontId="0" fillId="5" borderId="2" xfId="0" applyFill="1" applyBorder="1"/>
    <xf numFmtId="0" fontId="0" fillId="5" borderId="23" xfId="0" applyFill="1" applyBorder="1"/>
    <xf numFmtId="0" fontId="0" fillId="5" borderId="11" xfId="0" applyFill="1" applyBorder="1"/>
    <xf numFmtId="0" fontId="10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1" fillId="0" borderId="1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22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0" fillId="0" borderId="29" xfId="0" applyBorder="1" applyAlignment="1">
      <alignment horizontal="center"/>
    </xf>
    <xf numFmtId="0" fontId="5" fillId="0" borderId="8" xfId="0" applyFont="1" applyBorder="1"/>
    <xf numFmtId="42" fontId="0" fillId="0" borderId="17" xfId="2" applyFont="1" applyFill="1" applyBorder="1"/>
    <xf numFmtId="42" fontId="0" fillId="0" borderId="26" xfId="2" applyFont="1" applyFill="1" applyBorder="1"/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83E6"/>
      <color rgb="FF0070C0"/>
      <color rgb="FF0069B8"/>
      <color rgb="FF3366FF"/>
      <color rgb="FF006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19050</xdr:rowOff>
    </xdr:from>
    <xdr:to>
      <xdr:col>2</xdr:col>
      <xdr:colOff>1360577</xdr:colOff>
      <xdr:row>2</xdr:row>
      <xdr:rowOff>106045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E82FA11-14C4-495B-AA66-D46FFA1F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9050"/>
          <a:ext cx="884327" cy="848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228600</xdr:rowOff>
    </xdr:from>
    <xdr:to>
      <xdr:col>0</xdr:col>
      <xdr:colOff>762001</xdr:colOff>
      <xdr:row>3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771526" cy="100012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2</xdr:row>
      <xdr:rowOff>0</xdr:rowOff>
    </xdr:from>
    <xdr:to>
      <xdr:col>11</xdr:col>
      <xdr:colOff>838199</xdr:colOff>
      <xdr:row>8</xdr:row>
      <xdr:rowOff>36312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5" y="457200"/>
          <a:ext cx="1828799" cy="1912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tabSelected="1" zoomScaleNormal="100" workbookViewId="0">
      <selection activeCell="M5" sqref="M5"/>
    </sheetView>
  </sheetViews>
  <sheetFormatPr baseColWidth="10" defaultRowHeight="14.5" x14ac:dyDescent="0.35"/>
  <cols>
    <col min="1" max="1" width="1.453125" customWidth="1"/>
    <col min="2" max="2" width="4" customWidth="1"/>
    <col min="3" max="3" width="30.7265625" customWidth="1"/>
    <col min="4" max="5" width="10.54296875" customWidth="1"/>
    <col min="6" max="6" width="12.26953125" customWidth="1"/>
    <col min="7" max="7" width="3" customWidth="1"/>
    <col min="8" max="8" width="4.54296875" customWidth="1"/>
    <col min="9" max="9" width="26.81640625" customWidth="1"/>
    <col min="10" max="10" width="10.1796875" customWidth="1"/>
    <col min="11" max="11" width="9.453125" customWidth="1"/>
    <col min="12" max="12" width="9.7265625" customWidth="1"/>
  </cols>
  <sheetData>
    <row r="1" spans="2:12" ht="30" customHeight="1" x14ac:dyDescent="0.35">
      <c r="B1" s="29"/>
      <c r="C1" s="50"/>
      <c r="D1" s="139" t="s">
        <v>81</v>
      </c>
      <c r="E1" s="140"/>
      <c r="F1" s="140"/>
      <c r="G1" s="140"/>
      <c r="H1" s="140"/>
      <c r="I1" s="141"/>
    </row>
    <row r="2" spans="2:12" ht="30" customHeight="1" x14ac:dyDescent="0.5">
      <c r="B2" s="51"/>
      <c r="C2" s="52"/>
      <c r="D2" s="142" t="s">
        <v>82</v>
      </c>
      <c r="E2" s="143"/>
      <c r="F2" s="143"/>
      <c r="G2" s="143"/>
      <c r="H2" s="143"/>
      <c r="I2" s="144"/>
    </row>
    <row r="3" spans="2:12" ht="20.149999999999999" customHeight="1" thickBot="1" x14ac:dyDescent="0.4">
      <c r="B3" s="49"/>
      <c r="C3" s="53"/>
      <c r="D3" s="159" t="s">
        <v>109</v>
      </c>
      <c r="E3" s="160"/>
      <c r="F3" s="160"/>
      <c r="G3" s="160"/>
      <c r="H3" s="160"/>
      <c r="I3" s="161"/>
    </row>
    <row r="4" spans="2:12" ht="21" customHeight="1" thickBot="1" x14ac:dyDescent="0.4">
      <c r="B4" s="145" t="s">
        <v>0</v>
      </c>
      <c r="C4" s="146"/>
      <c r="D4" s="146"/>
      <c r="E4" s="146"/>
      <c r="F4" s="146"/>
      <c r="G4" s="146"/>
      <c r="H4" s="146"/>
      <c r="I4" s="147"/>
    </row>
    <row r="5" spans="2:12" ht="15" thickBot="1" x14ac:dyDescent="0.4">
      <c r="B5" s="127" t="s">
        <v>1</v>
      </c>
      <c r="C5" s="128"/>
      <c r="D5" s="49" t="s">
        <v>117</v>
      </c>
      <c r="E5" s="39"/>
      <c r="F5" s="39"/>
      <c r="G5" s="39"/>
      <c r="H5" s="39"/>
      <c r="I5" s="25"/>
    </row>
    <row r="6" spans="2:12" ht="15" thickBot="1" x14ac:dyDescent="0.4">
      <c r="B6" s="127" t="s">
        <v>2</v>
      </c>
      <c r="C6" s="126"/>
      <c r="D6" s="1" t="s">
        <v>118</v>
      </c>
      <c r="E6" s="2"/>
      <c r="F6" s="2"/>
      <c r="G6" s="2"/>
      <c r="H6" s="2"/>
      <c r="I6" s="3"/>
    </row>
    <row r="7" spans="2:12" ht="15" thickBot="1" x14ac:dyDescent="0.4">
      <c r="B7" s="127" t="s">
        <v>3</v>
      </c>
      <c r="C7" s="128"/>
      <c r="D7" s="1" t="s">
        <v>119</v>
      </c>
      <c r="E7" s="2"/>
      <c r="F7" s="2"/>
      <c r="G7" s="2"/>
      <c r="H7" s="2"/>
      <c r="I7" s="3"/>
    </row>
    <row r="8" spans="2:12" ht="15" thickBot="1" x14ac:dyDescent="0.4">
      <c r="B8" s="129" t="s">
        <v>4</v>
      </c>
      <c r="C8" s="130"/>
      <c r="D8" s="6"/>
      <c r="E8" s="2"/>
      <c r="F8" s="2"/>
      <c r="G8" s="2"/>
      <c r="H8" s="2"/>
      <c r="I8" s="3"/>
    </row>
    <row r="9" spans="2:12" ht="15" thickBot="1" x14ac:dyDescent="0.4">
      <c r="B9" s="131" t="s">
        <v>5</v>
      </c>
      <c r="C9" s="132"/>
      <c r="D9" s="6">
        <v>46115</v>
      </c>
      <c r="E9" s="2"/>
      <c r="F9" s="2"/>
      <c r="G9" s="2"/>
      <c r="H9" s="2"/>
      <c r="I9" s="3"/>
    </row>
    <row r="10" spans="2:12" ht="15" thickBot="1" x14ac:dyDescent="0.4">
      <c r="B10" s="127" t="s">
        <v>6</v>
      </c>
      <c r="C10" s="128"/>
      <c r="D10" s="6" t="s">
        <v>120</v>
      </c>
      <c r="E10" s="2"/>
      <c r="F10" s="2"/>
      <c r="G10" s="2"/>
      <c r="H10" s="2"/>
      <c r="I10" s="3"/>
    </row>
    <row r="11" spans="2:12" ht="15" thickBot="1" x14ac:dyDescent="0.4">
      <c r="B11" s="9" t="s">
        <v>7</v>
      </c>
      <c r="C11" s="10"/>
      <c r="D11" s="11"/>
      <c r="E11" s="2"/>
      <c r="F11" s="2"/>
      <c r="G11" s="2"/>
      <c r="H11" s="2"/>
      <c r="I11" s="3"/>
    </row>
    <row r="12" spans="2:12" ht="15" thickBot="1" x14ac:dyDescent="0.4"/>
    <row r="13" spans="2:12" ht="29.25" customHeight="1" thickBot="1" x14ac:dyDescent="0.4">
      <c r="B13" s="148" t="s">
        <v>8</v>
      </c>
      <c r="C13" s="149"/>
      <c r="D13" s="21" t="s">
        <v>9</v>
      </c>
      <c r="E13" s="22" t="s">
        <v>10</v>
      </c>
      <c r="F13" s="22" t="s">
        <v>11</v>
      </c>
      <c r="H13" s="148" t="s">
        <v>12</v>
      </c>
      <c r="I13" s="149"/>
      <c r="J13" s="21" t="s">
        <v>9</v>
      </c>
      <c r="K13" s="22" t="s">
        <v>10</v>
      </c>
      <c r="L13" s="22" t="s">
        <v>11</v>
      </c>
    </row>
    <row r="14" spans="2:12" x14ac:dyDescent="0.35">
      <c r="B14" s="34">
        <v>1</v>
      </c>
      <c r="C14" s="13" t="s">
        <v>13</v>
      </c>
      <c r="D14" s="40"/>
      <c r="E14" s="35">
        <v>2000</v>
      </c>
      <c r="F14" s="43">
        <f>+D14*E14</f>
        <v>0</v>
      </c>
      <c r="H14" s="12">
        <v>1</v>
      </c>
      <c r="I14" s="13" t="s">
        <v>14</v>
      </c>
      <c r="J14" s="40"/>
      <c r="K14" s="35">
        <v>200</v>
      </c>
      <c r="L14" s="43">
        <f t="shared" ref="L14:L19" si="0">+J14*K14</f>
        <v>0</v>
      </c>
    </row>
    <row r="15" spans="2:12" x14ac:dyDescent="0.35">
      <c r="B15" s="20">
        <v>2</v>
      </c>
      <c r="C15" s="15" t="s">
        <v>116</v>
      </c>
      <c r="D15" s="41"/>
      <c r="E15" s="36">
        <v>2000</v>
      </c>
      <c r="F15" s="44">
        <f t="shared" ref="F15:F18" si="1">+D15*E15</f>
        <v>0</v>
      </c>
      <c r="H15" s="14">
        <v>2</v>
      </c>
      <c r="I15" s="15" t="s">
        <v>16</v>
      </c>
      <c r="J15" s="41"/>
      <c r="K15" s="36">
        <v>200</v>
      </c>
      <c r="L15" s="44">
        <f t="shared" si="0"/>
        <v>0</v>
      </c>
    </row>
    <row r="16" spans="2:12" x14ac:dyDescent="0.35">
      <c r="B16" s="33">
        <v>3</v>
      </c>
      <c r="C16" s="15" t="s">
        <v>115</v>
      </c>
      <c r="D16" s="41"/>
      <c r="E16" s="36">
        <v>2000</v>
      </c>
      <c r="F16" s="44">
        <f t="shared" si="1"/>
        <v>0</v>
      </c>
      <c r="H16" s="14">
        <v>3</v>
      </c>
      <c r="I16" s="15" t="s">
        <v>18</v>
      </c>
      <c r="J16" s="41"/>
      <c r="K16" s="36">
        <v>150</v>
      </c>
      <c r="L16" s="44">
        <f t="shared" si="0"/>
        <v>0</v>
      </c>
    </row>
    <row r="17" spans="2:15" x14ac:dyDescent="0.35">
      <c r="B17" s="20">
        <v>4</v>
      </c>
      <c r="C17" s="15" t="s">
        <v>76</v>
      </c>
      <c r="D17" s="41"/>
      <c r="E17" s="36">
        <v>2000</v>
      </c>
      <c r="F17" s="44">
        <f t="shared" si="1"/>
        <v>0</v>
      </c>
      <c r="H17" s="14">
        <v>4</v>
      </c>
      <c r="I17" s="15" t="s">
        <v>20</v>
      </c>
      <c r="J17" s="41"/>
      <c r="K17" s="36">
        <v>200</v>
      </c>
      <c r="L17" s="44">
        <f t="shared" si="0"/>
        <v>0</v>
      </c>
    </row>
    <row r="18" spans="2:15" x14ac:dyDescent="0.35">
      <c r="B18" s="33">
        <v>5</v>
      </c>
      <c r="C18" s="15" t="s">
        <v>17</v>
      </c>
      <c r="D18" s="41"/>
      <c r="E18" s="36">
        <v>200</v>
      </c>
      <c r="F18" s="44">
        <f t="shared" si="1"/>
        <v>0</v>
      </c>
      <c r="H18" s="14">
        <v>5</v>
      </c>
      <c r="I18" s="15" t="s">
        <v>78</v>
      </c>
      <c r="J18" s="41"/>
      <c r="K18" s="36">
        <v>200</v>
      </c>
      <c r="L18" s="44">
        <f t="shared" si="0"/>
        <v>0</v>
      </c>
    </row>
    <row r="19" spans="2:15" x14ac:dyDescent="0.35">
      <c r="B19" s="33">
        <v>6</v>
      </c>
      <c r="C19" s="15" t="s">
        <v>19</v>
      </c>
      <c r="D19" s="41"/>
      <c r="E19" s="36">
        <v>200</v>
      </c>
      <c r="F19" s="44">
        <f>+D19*E19</f>
        <v>0</v>
      </c>
      <c r="H19" s="14">
        <v>6</v>
      </c>
      <c r="I19" s="15" t="s">
        <v>23</v>
      </c>
      <c r="J19" s="41"/>
      <c r="K19" s="36">
        <v>200</v>
      </c>
      <c r="L19" s="44">
        <f t="shared" si="0"/>
        <v>0</v>
      </c>
    </row>
    <row r="20" spans="2:15" x14ac:dyDescent="0.35">
      <c r="B20" s="33">
        <v>7</v>
      </c>
      <c r="C20" s="15" t="s">
        <v>77</v>
      </c>
      <c r="D20" s="41"/>
      <c r="E20" s="36">
        <v>200</v>
      </c>
      <c r="F20" s="44">
        <f>+D20*E20</f>
        <v>0</v>
      </c>
      <c r="H20" s="14">
        <v>7</v>
      </c>
      <c r="I20" s="15" t="s">
        <v>25</v>
      </c>
      <c r="J20" s="41"/>
      <c r="K20" s="36">
        <v>200</v>
      </c>
      <c r="L20" s="44">
        <f>+J20*K20</f>
        <v>0</v>
      </c>
    </row>
    <row r="21" spans="2:15" x14ac:dyDescent="0.35">
      <c r="B21" s="20">
        <v>8</v>
      </c>
      <c r="C21" s="15" t="s">
        <v>21</v>
      </c>
      <c r="D21" s="41"/>
      <c r="E21" s="36">
        <v>300</v>
      </c>
      <c r="F21" s="44">
        <f>+D21*E21</f>
        <v>0</v>
      </c>
      <c r="H21" s="14">
        <v>8</v>
      </c>
      <c r="I21" s="15" t="s">
        <v>26</v>
      </c>
      <c r="J21" s="41"/>
      <c r="K21" s="36">
        <v>200</v>
      </c>
      <c r="L21" s="44">
        <f>+J21*K21</f>
        <v>0</v>
      </c>
    </row>
    <row r="22" spans="2:15" x14ac:dyDescent="0.35">
      <c r="B22" s="20">
        <v>9</v>
      </c>
      <c r="C22" s="15" t="s">
        <v>22</v>
      </c>
      <c r="D22" s="41"/>
      <c r="E22" s="36">
        <v>300</v>
      </c>
      <c r="F22" s="44">
        <f>+D22*E22</f>
        <v>0</v>
      </c>
      <c r="H22" s="14">
        <v>9</v>
      </c>
      <c r="I22" s="15" t="s">
        <v>28</v>
      </c>
      <c r="J22" s="41"/>
      <c r="K22" s="36">
        <v>200</v>
      </c>
      <c r="L22" s="44">
        <f>+J22*K22</f>
        <v>0</v>
      </c>
    </row>
    <row r="23" spans="2:15" ht="15" thickBot="1" x14ac:dyDescent="0.4">
      <c r="B23" s="16">
        <v>10</v>
      </c>
      <c r="C23" s="17" t="s">
        <v>110</v>
      </c>
      <c r="D23" s="42"/>
      <c r="E23" s="37">
        <v>200</v>
      </c>
      <c r="F23" s="45">
        <f>+D23*E23</f>
        <v>0</v>
      </c>
      <c r="H23" s="16">
        <v>10</v>
      </c>
      <c r="I23" s="17" t="s">
        <v>29</v>
      </c>
      <c r="J23" s="42"/>
      <c r="K23" s="37">
        <v>200</v>
      </c>
      <c r="L23" s="45">
        <f>+J23*K23</f>
        <v>0</v>
      </c>
    </row>
    <row r="24" spans="2:15" ht="15" thickBot="1" x14ac:dyDescent="0.4">
      <c r="D24" s="137" t="s">
        <v>79</v>
      </c>
      <c r="E24" s="138"/>
      <c r="F24" s="47">
        <f>SUM(F14:F23)</f>
        <v>0</v>
      </c>
      <c r="J24" s="137" t="s">
        <v>79</v>
      </c>
      <c r="K24" s="138"/>
      <c r="L24" s="45">
        <f>SUM(L14:L23)</f>
        <v>0</v>
      </c>
      <c r="O24" s="46"/>
    </row>
    <row r="25" spans="2:15" ht="15" thickBot="1" x14ac:dyDescent="0.4">
      <c r="B25" s="148" t="s">
        <v>27</v>
      </c>
      <c r="C25" s="149"/>
      <c r="D25" s="18"/>
      <c r="H25" s="23"/>
      <c r="I25" s="24" t="s">
        <v>32</v>
      </c>
      <c r="O25" s="46"/>
    </row>
    <row r="26" spans="2:15" ht="15" thickBot="1" x14ac:dyDescent="0.4">
      <c r="O26" s="46"/>
    </row>
    <row r="27" spans="2:15" x14ac:dyDescent="0.35">
      <c r="B27" s="12">
        <v>1</v>
      </c>
      <c r="C27" s="13" t="s">
        <v>30</v>
      </c>
      <c r="D27" s="40">
        <v>2</v>
      </c>
      <c r="E27" s="35">
        <v>2000</v>
      </c>
      <c r="F27" s="43">
        <v>0</v>
      </c>
      <c r="H27" s="12">
        <v>1</v>
      </c>
      <c r="I27" s="13" t="s">
        <v>34</v>
      </c>
      <c r="J27" s="40"/>
      <c r="K27" s="35">
        <v>200</v>
      </c>
      <c r="L27" s="43">
        <f t="shared" ref="L27:L28" si="2">+J27*K27</f>
        <v>0</v>
      </c>
      <c r="O27" s="46"/>
    </row>
    <row r="28" spans="2:15" x14ac:dyDescent="0.35">
      <c r="B28" s="14">
        <v>2</v>
      </c>
      <c r="C28" s="15" t="s">
        <v>31</v>
      </c>
      <c r="D28" s="41">
        <v>3</v>
      </c>
      <c r="E28" s="36">
        <v>2000</v>
      </c>
      <c r="F28" s="44">
        <v>0</v>
      </c>
      <c r="H28" s="14">
        <v>2</v>
      </c>
      <c r="I28" s="15" t="s">
        <v>36</v>
      </c>
      <c r="J28" s="41"/>
      <c r="K28" s="36">
        <v>200</v>
      </c>
      <c r="L28" s="44">
        <f t="shared" si="2"/>
        <v>0</v>
      </c>
      <c r="O28" s="46"/>
    </row>
    <row r="29" spans="2:15" ht="15" thickBot="1" x14ac:dyDescent="0.4">
      <c r="B29" s="134">
        <v>3</v>
      </c>
      <c r="C29" s="26" t="s">
        <v>113</v>
      </c>
      <c r="D29" s="42">
        <v>20</v>
      </c>
      <c r="E29" s="37">
        <v>1000</v>
      </c>
      <c r="F29" s="45">
        <v>0</v>
      </c>
      <c r="H29" s="14">
        <v>3</v>
      </c>
      <c r="I29" s="15" t="s">
        <v>37</v>
      </c>
      <c r="J29" s="41"/>
      <c r="K29" s="36">
        <v>200</v>
      </c>
      <c r="L29" s="44">
        <f t="shared" ref="L29:L36" si="3">+J29*K29</f>
        <v>0</v>
      </c>
      <c r="O29" s="46"/>
    </row>
    <row r="30" spans="2:15" ht="15" thickBot="1" x14ac:dyDescent="0.4">
      <c r="B30" s="16">
        <v>4</v>
      </c>
      <c r="C30" s="26" t="s">
        <v>114</v>
      </c>
      <c r="D30" s="42"/>
      <c r="E30" s="37">
        <v>500</v>
      </c>
      <c r="F30" s="45">
        <f t="shared" ref="F27:F30" si="4">+D30*E30</f>
        <v>0</v>
      </c>
      <c r="H30" s="14">
        <v>4</v>
      </c>
      <c r="I30" s="15" t="s">
        <v>39</v>
      </c>
      <c r="J30" s="41"/>
      <c r="K30" s="36">
        <v>200</v>
      </c>
      <c r="L30" s="44">
        <f t="shared" si="3"/>
        <v>0</v>
      </c>
      <c r="O30" s="46"/>
    </row>
    <row r="31" spans="2:15" ht="15" thickBot="1" x14ac:dyDescent="0.4">
      <c r="D31" s="137" t="s">
        <v>79</v>
      </c>
      <c r="E31" s="138"/>
      <c r="F31" s="45">
        <f>SUM(F27:F30)</f>
        <v>0</v>
      </c>
      <c r="H31" s="14">
        <v>5</v>
      </c>
      <c r="I31" s="19" t="s">
        <v>40</v>
      </c>
      <c r="J31" s="41"/>
      <c r="K31" s="36">
        <v>200</v>
      </c>
      <c r="L31" s="44">
        <f t="shared" si="3"/>
        <v>0</v>
      </c>
      <c r="O31" s="46"/>
    </row>
    <row r="32" spans="2:15" ht="15" thickBot="1" x14ac:dyDescent="0.4">
      <c r="B32" s="148" t="s">
        <v>35</v>
      </c>
      <c r="C32" s="149"/>
      <c r="D32" s="18"/>
      <c r="H32" s="14">
        <v>6</v>
      </c>
      <c r="I32" s="15" t="s">
        <v>41</v>
      </c>
      <c r="J32" s="41"/>
      <c r="K32" s="36">
        <v>200</v>
      </c>
      <c r="L32" s="44">
        <f t="shared" si="3"/>
        <v>0</v>
      </c>
    </row>
    <row r="33" spans="2:12" ht="15" thickBot="1" x14ac:dyDescent="0.4">
      <c r="H33" s="14">
        <v>7</v>
      </c>
      <c r="I33" s="15" t="s">
        <v>43</v>
      </c>
      <c r="J33" s="41"/>
      <c r="K33" s="36">
        <v>200</v>
      </c>
      <c r="L33" s="44">
        <f t="shared" si="3"/>
        <v>0</v>
      </c>
    </row>
    <row r="34" spans="2:12" x14ac:dyDescent="0.35">
      <c r="B34" s="12">
        <v>1</v>
      </c>
      <c r="C34" s="13" t="s">
        <v>38</v>
      </c>
      <c r="D34" s="40"/>
      <c r="E34" s="35">
        <v>300</v>
      </c>
      <c r="F34" s="43">
        <f t="shared" ref="F34:F41" si="5">+D34*E34</f>
        <v>0</v>
      </c>
      <c r="H34" s="14">
        <v>8</v>
      </c>
      <c r="I34" s="15" t="s">
        <v>45</v>
      </c>
      <c r="J34" s="41"/>
      <c r="K34" s="36">
        <v>200</v>
      </c>
      <c r="L34" s="44">
        <f t="shared" si="3"/>
        <v>0</v>
      </c>
    </row>
    <row r="35" spans="2:12" x14ac:dyDescent="0.35">
      <c r="B35" s="14">
        <v>2</v>
      </c>
      <c r="C35" s="15" t="s">
        <v>74</v>
      </c>
      <c r="D35" s="41"/>
      <c r="E35" s="36">
        <v>200</v>
      </c>
      <c r="F35" s="44">
        <f t="shared" si="5"/>
        <v>0</v>
      </c>
      <c r="H35" s="14">
        <v>9</v>
      </c>
      <c r="I35" s="15" t="s">
        <v>47</v>
      </c>
      <c r="J35" s="41"/>
      <c r="K35" s="36">
        <v>200</v>
      </c>
      <c r="L35" s="44">
        <f t="shared" si="3"/>
        <v>0</v>
      </c>
    </row>
    <row r="36" spans="2:12" ht="15" thickBot="1" x14ac:dyDescent="0.4">
      <c r="B36" s="14">
        <v>3</v>
      </c>
      <c r="C36" s="15" t="s">
        <v>75</v>
      </c>
      <c r="D36" s="41"/>
      <c r="E36" s="36">
        <v>300</v>
      </c>
      <c r="F36" s="44">
        <f t="shared" si="5"/>
        <v>0</v>
      </c>
      <c r="H36" s="16">
        <v>10</v>
      </c>
      <c r="I36" s="17" t="s">
        <v>48</v>
      </c>
      <c r="J36" s="42"/>
      <c r="K36" s="37">
        <v>200</v>
      </c>
      <c r="L36" s="45">
        <f t="shared" si="3"/>
        <v>0</v>
      </c>
    </row>
    <row r="37" spans="2:12" ht="15" thickBot="1" x14ac:dyDescent="0.4">
      <c r="B37" s="14">
        <v>4</v>
      </c>
      <c r="C37" s="15" t="s">
        <v>42</v>
      </c>
      <c r="D37" s="41"/>
      <c r="E37" s="36">
        <v>300</v>
      </c>
      <c r="F37" s="44">
        <f t="shared" si="5"/>
        <v>0</v>
      </c>
      <c r="J37" s="48" t="s">
        <v>79</v>
      </c>
      <c r="K37" s="133"/>
      <c r="L37" s="45">
        <f>SUM(L27:L36)</f>
        <v>0</v>
      </c>
    </row>
    <row r="38" spans="2:12" ht="15" thickBot="1" x14ac:dyDescent="0.4">
      <c r="B38" s="14">
        <v>5</v>
      </c>
      <c r="C38" s="15" t="s">
        <v>44</v>
      </c>
      <c r="D38" s="41"/>
      <c r="E38" s="36">
        <v>300</v>
      </c>
      <c r="F38" s="44">
        <f t="shared" si="5"/>
        <v>0</v>
      </c>
      <c r="H38" s="23"/>
      <c r="I38" s="24" t="s">
        <v>49</v>
      </c>
      <c r="J38" s="18"/>
    </row>
    <row r="39" spans="2:12" x14ac:dyDescent="0.35">
      <c r="B39" s="14">
        <v>6</v>
      </c>
      <c r="C39" s="15" t="s">
        <v>46</v>
      </c>
      <c r="D39" s="41"/>
      <c r="E39" s="36">
        <v>300</v>
      </c>
      <c r="F39" s="44">
        <f t="shared" si="5"/>
        <v>0</v>
      </c>
    </row>
    <row r="40" spans="2:12" ht="15" thickBot="1" x14ac:dyDescent="0.4">
      <c r="B40" s="14">
        <v>7</v>
      </c>
      <c r="C40" s="15" t="s">
        <v>72</v>
      </c>
      <c r="D40" s="41"/>
      <c r="E40" s="36">
        <v>300</v>
      </c>
      <c r="F40" s="44">
        <f t="shared" si="5"/>
        <v>0</v>
      </c>
    </row>
    <row r="41" spans="2:12" x14ac:dyDescent="0.35">
      <c r="B41" s="14">
        <v>8</v>
      </c>
      <c r="C41" s="15" t="s">
        <v>73</v>
      </c>
      <c r="D41" s="41"/>
      <c r="E41" s="36">
        <v>300</v>
      </c>
      <c r="F41" s="44">
        <f t="shared" si="5"/>
        <v>0</v>
      </c>
      <c r="H41" s="12">
        <v>1</v>
      </c>
      <c r="I41" s="13" t="s">
        <v>51</v>
      </c>
      <c r="J41" s="40"/>
      <c r="K41" s="35">
        <v>1500</v>
      </c>
      <c r="L41" s="43">
        <f>+J41*K41</f>
        <v>0</v>
      </c>
    </row>
    <row r="42" spans="2:12" x14ac:dyDescent="0.35">
      <c r="B42" s="14">
        <v>9</v>
      </c>
      <c r="C42" s="15" t="s">
        <v>50</v>
      </c>
      <c r="D42" s="41"/>
      <c r="E42" s="36">
        <v>200</v>
      </c>
      <c r="F42" s="44">
        <f>+D42*E42</f>
        <v>0</v>
      </c>
      <c r="H42" s="14">
        <v>2</v>
      </c>
      <c r="I42" s="15" t="s">
        <v>53</v>
      </c>
      <c r="J42" s="41"/>
      <c r="K42" s="36">
        <v>1500</v>
      </c>
      <c r="L42" s="44">
        <f t="shared" ref="L42:L57" si="6">+J42*K42</f>
        <v>0</v>
      </c>
    </row>
    <row r="43" spans="2:12" x14ac:dyDescent="0.35">
      <c r="B43" s="14">
        <v>10</v>
      </c>
      <c r="C43" s="15" t="s">
        <v>52</v>
      </c>
      <c r="D43" s="41"/>
      <c r="E43" s="36">
        <v>200</v>
      </c>
      <c r="F43" s="44">
        <f>+D43*E43</f>
        <v>0</v>
      </c>
      <c r="H43" s="14">
        <v>3</v>
      </c>
      <c r="I43" s="15" t="s">
        <v>55</v>
      </c>
      <c r="J43" s="41"/>
      <c r="K43" s="36">
        <v>1500</v>
      </c>
      <c r="L43" s="44">
        <f t="shared" si="6"/>
        <v>0</v>
      </c>
    </row>
    <row r="44" spans="2:12" ht="15" thickBot="1" x14ac:dyDescent="0.4">
      <c r="B44" s="16">
        <v>11</v>
      </c>
      <c r="C44" s="17" t="s">
        <v>54</v>
      </c>
      <c r="D44" s="42"/>
      <c r="E44" s="37">
        <v>300</v>
      </c>
      <c r="F44" s="45">
        <f>+D44*E44</f>
        <v>0</v>
      </c>
      <c r="H44" s="14">
        <v>4</v>
      </c>
      <c r="I44" s="15" t="s">
        <v>56</v>
      </c>
      <c r="J44" s="41"/>
      <c r="K44" s="36">
        <v>200</v>
      </c>
      <c r="L44" s="44">
        <f t="shared" si="6"/>
        <v>0</v>
      </c>
    </row>
    <row r="45" spans="2:12" ht="15" thickBot="1" x14ac:dyDescent="0.4">
      <c r="H45" s="14">
        <v>5</v>
      </c>
      <c r="I45" s="15" t="s">
        <v>71</v>
      </c>
      <c r="J45" s="41"/>
      <c r="K45" s="36">
        <v>500</v>
      </c>
      <c r="L45" s="44">
        <f t="shared" si="6"/>
        <v>0</v>
      </c>
    </row>
    <row r="46" spans="2:12" ht="15" thickBot="1" x14ac:dyDescent="0.4">
      <c r="D46" s="137" t="s">
        <v>79</v>
      </c>
      <c r="E46" s="138"/>
      <c r="F46" s="45">
        <f>SUM(F34:F44)</f>
        <v>0</v>
      </c>
      <c r="H46" s="14">
        <v>6</v>
      </c>
      <c r="I46" s="15" t="s">
        <v>57</v>
      </c>
      <c r="J46" s="41"/>
      <c r="K46" s="36">
        <v>300</v>
      </c>
      <c r="L46" s="44">
        <f t="shared" si="6"/>
        <v>0</v>
      </c>
    </row>
    <row r="47" spans="2:12" ht="15" thickBot="1" x14ac:dyDescent="0.4">
      <c r="H47" s="14">
        <v>7</v>
      </c>
      <c r="I47" s="15" t="s">
        <v>59</v>
      </c>
      <c r="J47" s="41"/>
      <c r="K47" s="36">
        <v>2000</v>
      </c>
      <c r="L47" s="44">
        <f t="shared" si="6"/>
        <v>0</v>
      </c>
    </row>
    <row r="48" spans="2:12" ht="16.5" customHeight="1" thickBot="1" x14ac:dyDescent="0.4">
      <c r="B48" s="1"/>
      <c r="C48" s="27" t="s">
        <v>58</v>
      </c>
      <c r="D48" s="28"/>
      <c r="E48" s="2"/>
      <c r="F48" s="38">
        <f>F24+F31+F46+L24+L37+L58</f>
        <v>0</v>
      </c>
      <c r="H48" s="14">
        <v>8</v>
      </c>
      <c r="I48" s="15" t="s">
        <v>60</v>
      </c>
      <c r="J48" s="41"/>
      <c r="K48" s="36">
        <v>300</v>
      </c>
      <c r="L48" s="44">
        <f t="shared" si="6"/>
        <v>0</v>
      </c>
    </row>
    <row r="49" spans="2:12" ht="15" thickBot="1" x14ac:dyDescent="0.4">
      <c r="B49" s="1"/>
      <c r="C49" s="27" t="s">
        <v>80</v>
      </c>
      <c r="D49" s="28"/>
      <c r="E49" s="2"/>
      <c r="F49" s="38">
        <f>F48*19%</f>
        <v>0</v>
      </c>
      <c r="H49" s="14">
        <v>9</v>
      </c>
      <c r="I49" s="15" t="s">
        <v>61</v>
      </c>
      <c r="J49" s="41"/>
      <c r="K49" s="36">
        <v>200</v>
      </c>
      <c r="L49" s="44">
        <f t="shared" si="6"/>
        <v>0</v>
      </c>
    </row>
    <row r="50" spans="2:12" ht="15" thickBot="1" x14ac:dyDescent="0.4">
      <c r="B50" s="29"/>
      <c r="C50" s="30" t="s">
        <v>63</v>
      </c>
      <c r="D50" s="31"/>
      <c r="E50" s="32"/>
      <c r="F50" s="38">
        <f>+'VALORES REPOSICION'!F46</f>
        <v>0</v>
      </c>
      <c r="H50" s="14">
        <v>10</v>
      </c>
      <c r="I50" s="15" t="s">
        <v>62</v>
      </c>
      <c r="J50" s="41"/>
      <c r="K50" s="36">
        <v>300</v>
      </c>
      <c r="L50" s="44">
        <f t="shared" si="6"/>
        <v>0</v>
      </c>
    </row>
    <row r="51" spans="2:12" ht="15" thickBot="1" x14ac:dyDescent="0.4">
      <c r="B51" s="29"/>
      <c r="C51" s="30" t="s">
        <v>104</v>
      </c>
      <c r="D51" s="31"/>
      <c r="E51" s="32"/>
      <c r="F51" s="38">
        <f>(F48+F49)/2</f>
        <v>0</v>
      </c>
      <c r="H51" s="14">
        <v>11</v>
      </c>
      <c r="I51" s="15" t="s">
        <v>64</v>
      </c>
      <c r="J51" s="41"/>
      <c r="K51" s="36">
        <v>200</v>
      </c>
      <c r="L51" s="44">
        <f t="shared" si="6"/>
        <v>0</v>
      </c>
    </row>
    <row r="52" spans="2:12" ht="15" thickBot="1" x14ac:dyDescent="0.4">
      <c r="B52" s="1"/>
      <c r="C52" s="27" t="s">
        <v>112</v>
      </c>
      <c r="D52" s="28"/>
      <c r="E52" s="2"/>
      <c r="F52" s="97">
        <f>F48+F49+F50</f>
        <v>0</v>
      </c>
      <c r="H52" s="14">
        <v>12</v>
      </c>
      <c r="I52" s="15" t="s">
        <v>65</v>
      </c>
      <c r="J52" s="41"/>
      <c r="K52" s="36">
        <v>200</v>
      </c>
      <c r="L52" s="44">
        <f t="shared" si="6"/>
        <v>0</v>
      </c>
    </row>
    <row r="53" spans="2:12" ht="15" thickBot="1" x14ac:dyDescent="0.4">
      <c r="B53" s="39"/>
      <c r="F53" s="39"/>
      <c r="H53" s="14">
        <v>13</v>
      </c>
      <c r="I53" s="15" t="s">
        <v>66</v>
      </c>
      <c r="J53" s="41"/>
      <c r="K53" s="36">
        <v>200</v>
      </c>
      <c r="L53" s="44">
        <f t="shared" si="6"/>
        <v>0</v>
      </c>
    </row>
    <row r="54" spans="2:12" x14ac:dyDescent="0.35">
      <c r="B54" s="54"/>
      <c r="C54" s="64" t="s">
        <v>83</v>
      </c>
      <c r="D54" s="55"/>
      <c r="E54" s="55"/>
      <c r="F54" s="56"/>
      <c r="H54" s="14">
        <v>14</v>
      </c>
      <c r="I54" s="15" t="s">
        <v>67</v>
      </c>
      <c r="J54" s="41"/>
      <c r="K54" s="135">
        <v>200</v>
      </c>
      <c r="L54" s="136">
        <f t="shared" si="6"/>
        <v>0</v>
      </c>
    </row>
    <row r="55" spans="2:12" x14ac:dyDescent="0.35">
      <c r="B55" s="57"/>
      <c r="C55" s="63" t="s">
        <v>85</v>
      </c>
      <c r="D55" s="58"/>
      <c r="E55" s="58"/>
      <c r="F55" s="59"/>
      <c r="H55" s="14">
        <v>16</v>
      </c>
      <c r="I55" s="15" t="s">
        <v>68</v>
      </c>
      <c r="J55" s="41"/>
      <c r="K55" s="36">
        <v>200</v>
      </c>
      <c r="L55" s="44">
        <f t="shared" si="6"/>
        <v>0</v>
      </c>
    </row>
    <row r="56" spans="2:12" x14ac:dyDescent="0.35">
      <c r="B56" s="57"/>
      <c r="C56" s="63" t="s">
        <v>84</v>
      </c>
      <c r="D56" s="58"/>
      <c r="E56" s="58"/>
      <c r="F56" s="59"/>
      <c r="H56" s="14">
        <v>17</v>
      </c>
      <c r="I56" s="15" t="s">
        <v>69</v>
      </c>
      <c r="J56" s="41"/>
      <c r="K56" s="36">
        <v>200</v>
      </c>
      <c r="L56" s="44">
        <f t="shared" si="6"/>
        <v>0</v>
      </c>
    </row>
    <row r="57" spans="2:12" ht="15" thickBot="1" x14ac:dyDescent="0.4">
      <c r="B57" s="57"/>
      <c r="C57" s="63" t="s">
        <v>87</v>
      </c>
      <c r="D57" s="58"/>
      <c r="E57" s="58"/>
      <c r="F57" s="59"/>
      <c r="H57" s="16">
        <v>18</v>
      </c>
      <c r="I57" s="17" t="s">
        <v>70</v>
      </c>
      <c r="J57" s="42"/>
      <c r="K57" s="37">
        <v>150</v>
      </c>
      <c r="L57" s="45">
        <f t="shared" si="6"/>
        <v>0</v>
      </c>
    </row>
    <row r="58" spans="2:12" ht="15" thickBot="1" x14ac:dyDescent="0.4">
      <c r="B58" s="57"/>
      <c r="C58" s="63" t="s">
        <v>86</v>
      </c>
      <c r="D58" s="58"/>
      <c r="E58" s="58"/>
      <c r="F58" s="59"/>
      <c r="J58" s="137" t="s">
        <v>79</v>
      </c>
      <c r="K58" s="138"/>
      <c r="L58" s="45">
        <f>SUM(L41:L57)</f>
        <v>0</v>
      </c>
    </row>
    <row r="59" spans="2:12" ht="15" thickBot="1" x14ac:dyDescent="0.4">
      <c r="B59" s="57"/>
      <c r="C59" s="123" t="s">
        <v>108</v>
      </c>
      <c r="D59" s="124"/>
      <c r="E59" s="124"/>
      <c r="F59" s="125"/>
    </row>
    <row r="60" spans="2:12" ht="15" thickBot="1" x14ac:dyDescent="0.4">
      <c r="B60" s="61"/>
      <c r="C60" s="60"/>
      <c r="D60" s="60"/>
      <c r="E60" s="60"/>
      <c r="F60" s="62"/>
    </row>
    <row r="64" spans="2:12" ht="15" customHeight="1" x14ac:dyDescent="0.35"/>
  </sheetData>
  <mergeCells count="13">
    <mergeCell ref="D46:E46"/>
    <mergeCell ref="J58:K58"/>
    <mergeCell ref="D1:I1"/>
    <mergeCell ref="D2:I2"/>
    <mergeCell ref="B4:I4"/>
    <mergeCell ref="D3:I3"/>
    <mergeCell ref="D24:E24"/>
    <mergeCell ref="J24:K24"/>
    <mergeCell ref="D31:E31"/>
    <mergeCell ref="B13:C13"/>
    <mergeCell ref="H13:I13"/>
    <mergeCell ref="B25:C25"/>
    <mergeCell ref="B32:C32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8"/>
  <sheetViews>
    <sheetView zoomScaleNormal="100" workbookViewId="0">
      <selection activeCell="M3" sqref="M3"/>
    </sheetView>
  </sheetViews>
  <sheetFormatPr baseColWidth="10" defaultRowHeight="14.5" x14ac:dyDescent="0.35"/>
  <cols>
    <col min="1" max="1" width="12.26953125" customWidth="1"/>
    <col min="2" max="2" width="4.1796875" customWidth="1"/>
    <col min="3" max="3" width="30.7265625" customWidth="1"/>
    <col min="4" max="4" width="10.7265625" style="78" customWidth="1"/>
    <col min="5" max="5" width="12.7265625" customWidth="1"/>
    <col min="6" max="6" width="15.7265625" customWidth="1"/>
    <col min="7" max="7" width="3" customWidth="1"/>
    <col min="8" max="8" width="3.7265625" customWidth="1"/>
    <col min="9" max="9" width="26.26953125" customWidth="1"/>
    <col min="10" max="10" width="10.7265625" style="78" customWidth="1"/>
    <col min="11" max="11" width="12.7265625" customWidth="1"/>
    <col min="12" max="12" width="15.7265625" customWidth="1"/>
  </cols>
  <sheetData>
    <row r="1" spans="2:12" ht="15" thickBot="1" x14ac:dyDescent="0.4"/>
    <row r="2" spans="2:12" ht="21.5" thickBot="1" x14ac:dyDescent="0.55000000000000004">
      <c r="C2" s="65"/>
      <c r="D2" s="150" t="s">
        <v>103</v>
      </c>
      <c r="E2" s="151"/>
      <c r="F2" s="151"/>
      <c r="G2" s="151"/>
      <c r="H2" s="151"/>
      <c r="I2" s="152"/>
    </row>
    <row r="3" spans="2:12" ht="50.5" thickBot="1" x14ac:dyDescent="0.4">
      <c r="C3" s="66" t="s">
        <v>111</v>
      </c>
      <c r="E3" s="67"/>
      <c r="F3" s="67"/>
    </row>
    <row r="4" spans="2:12" ht="21" customHeight="1" thickBot="1" x14ac:dyDescent="0.4">
      <c r="B4" s="153" t="s">
        <v>0</v>
      </c>
      <c r="C4" s="154"/>
    </row>
    <row r="5" spans="2:12" ht="15" thickBot="1" x14ac:dyDescent="0.4">
      <c r="B5" s="68" t="s">
        <v>1</v>
      </c>
      <c r="C5" s="69"/>
      <c r="D5" s="1"/>
      <c r="E5" s="2"/>
      <c r="F5" s="2"/>
      <c r="G5" s="2"/>
      <c r="H5" s="2"/>
      <c r="I5" s="3"/>
    </row>
    <row r="6" spans="2:12" ht="15" thickBot="1" x14ac:dyDescent="0.4">
      <c r="B6" s="4" t="s">
        <v>2</v>
      </c>
      <c r="C6" s="5"/>
      <c r="D6" s="48"/>
      <c r="E6" s="2"/>
      <c r="F6" s="2"/>
      <c r="G6" s="2"/>
      <c r="H6" s="2"/>
      <c r="I6" s="3"/>
    </row>
    <row r="7" spans="2:12" ht="15" thickBot="1" x14ac:dyDescent="0.4">
      <c r="B7" s="4" t="s">
        <v>3</v>
      </c>
      <c r="C7" s="5"/>
      <c r="D7" s="48"/>
      <c r="E7" s="2"/>
      <c r="F7" s="2"/>
      <c r="G7" s="2"/>
      <c r="H7" s="2"/>
      <c r="I7" s="3"/>
    </row>
    <row r="8" spans="2:12" ht="15" thickBot="1" x14ac:dyDescent="0.4">
      <c r="B8" s="4" t="s">
        <v>4</v>
      </c>
      <c r="C8" s="5"/>
      <c r="D8" s="84"/>
      <c r="E8" s="2"/>
      <c r="F8" s="2"/>
      <c r="G8" s="2"/>
      <c r="H8" s="2"/>
      <c r="I8" s="3"/>
    </row>
    <row r="9" spans="2:12" ht="15" thickBot="1" x14ac:dyDescent="0.4">
      <c r="B9" s="7" t="s">
        <v>5</v>
      </c>
      <c r="C9" s="8"/>
      <c r="D9" s="84"/>
      <c r="E9" s="2"/>
      <c r="F9" s="2"/>
      <c r="G9" s="2"/>
      <c r="H9" s="2"/>
      <c r="I9" s="3"/>
    </row>
    <row r="10" spans="2:12" ht="15" thickBot="1" x14ac:dyDescent="0.4">
      <c r="B10" s="4" t="s">
        <v>6</v>
      </c>
      <c r="C10" s="5"/>
      <c r="D10" s="84"/>
      <c r="E10" s="2"/>
      <c r="F10" s="2"/>
      <c r="G10" s="2"/>
      <c r="H10" s="2"/>
      <c r="I10" s="3"/>
    </row>
    <row r="11" spans="2:12" ht="15" thickBot="1" x14ac:dyDescent="0.4">
      <c r="B11" s="9" t="s">
        <v>7</v>
      </c>
      <c r="C11" s="10"/>
      <c r="D11" s="85"/>
      <c r="E11" s="2"/>
      <c r="F11" s="2"/>
      <c r="G11" s="2"/>
      <c r="H11" s="2"/>
      <c r="I11" s="3"/>
    </row>
    <row r="12" spans="2:12" ht="15" thickBot="1" x14ac:dyDescent="0.4"/>
    <row r="13" spans="2:12" ht="29.25" customHeight="1" thickBot="1" x14ac:dyDescent="0.4">
      <c r="B13" s="155" t="s">
        <v>8</v>
      </c>
      <c r="C13" s="156"/>
      <c r="D13" s="91" t="s">
        <v>9</v>
      </c>
      <c r="E13" s="70" t="s">
        <v>10</v>
      </c>
      <c r="F13" s="71" t="s">
        <v>88</v>
      </c>
      <c r="H13" s="157" t="s">
        <v>12</v>
      </c>
      <c r="I13" s="158"/>
      <c r="J13" s="92" t="s">
        <v>9</v>
      </c>
      <c r="K13" s="71" t="s">
        <v>10</v>
      </c>
      <c r="L13" s="71" t="s">
        <v>88</v>
      </c>
    </row>
    <row r="14" spans="2:12" ht="16" thickBot="1" x14ac:dyDescent="0.4">
      <c r="B14" s="12">
        <v>1</v>
      </c>
      <c r="C14" s="72" t="s">
        <v>13</v>
      </c>
      <c r="D14" s="86"/>
      <c r="E14" s="79">
        <v>10000</v>
      </c>
      <c r="F14" s="79">
        <f>D14*E14</f>
        <v>0</v>
      </c>
      <c r="H14" s="12">
        <v>1</v>
      </c>
      <c r="I14" s="13" t="s">
        <v>14</v>
      </c>
      <c r="J14" s="90"/>
      <c r="K14" s="79">
        <v>1000</v>
      </c>
      <c r="L14" s="79">
        <f t="shared" ref="L14:L23" si="0">J14*K14</f>
        <v>0</v>
      </c>
    </row>
    <row r="15" spans="2:12" ht="16" thickBot="1" x14ac:dyDescent="0.4">
      <c r="B15" s="20">
        <v>2</v>
      </c>
      <c r="C15" s="73" t="s">
        <v>15</v>
      </c>
      <c r="D15" s="86"/>
      <c r="E15" s="80">
        <v>10000</v>
      </c>
      <c r="F15" s="80">
        <f t="shared" ref="F15:F20" si="1">D15*E15</f>
        <v>0</v>
      </c>
      <c r="H15" s="14">
        <v>2</v>
      </c>
      <c r="I15" s="15" t="s">
        <v>16</v>
      </c>
      <c r="J15" s="87"/>
      <c r="K15" s="80">
        <v>1000</v>
      </c>
      <c r="L15" s="80">
        <f t="shared" si="0"/>
        <v>0</v>
      </c>
    </row>
    <row r="16" spans="2:12" ht="15.5" x14ac:dyDescent="0.35">
      <c r="B16" s="74">
        <v>3</v>
      </c>
      <c r="C16" s="75" t="s">
        <v>17</v>
      </c>
      <c r="D16" s="87"/>
      <c r="E16" s="80">
        <v>1500</v>
      </c>
      <c r="F16" s="80">
        <f t="shared" si="1"/>
        <v>0</v>
      </c>
      <c r="H16" s="14">
        <v>3</v>
      </c>
      <c r="I16" s="15" t="s">
        <v>18</v>
      </c>
      <c r="J16" s="87"/>
      <c r="K16" s="80">
        <v>500</v>
      </c>
      <c r="L16" s="80">
        <f t="shared" si="0"/>
        <v>0</v>
      </c>
    </row>
    <row r="17" spans="2:12" ht="15.5" x14ac:dyDescent="0.35">
      <c r="B17" s="14">
        <v>4</v>
      </c>
      <c r="C17" s="15" t="s">
        <v>19</v>
      </c>
      <c r="D17" s="87"/>
      <c r="E17" s="80">
        <v>1000</v>
      </c>
      <c r="F17" s="80">
        <f t="shared" si="1"/>
        <v>0</v>
      </c>
      <c r="H17" s="14">
        <v>4</v>
      </c>
      <c r="I17" s="15" t="s">
        <v>20</v>
      </c>
      <c r="J17" s="87"/>
      <c r="K17" s="80">
        <v>1000</v>
      </c>
      <c r="L17" s="80">
        <f t="shared" si="0"/>
        <v>0</v>
      </c>
    </row>
    <row r="18" spans="2:12" ht="15.5" x14ac:dyDescent="0.35">
      <c r="B18" s="74">
        <v>5</v>
      </c>
      <c r="C18" s="15" t="s">
        <v>21</v>
      </c>
      <c r="D18" s="87"/>
      <c r="E18" s="80">
        <v>2000</v>
      </c>
      <c r="F18" s="80">
        <f t="shared" si="1"/>
        <v>0</v>
      </c>
      <c r="H18" s="14">
        <v>5</v>
      </c>
      <c r="I18" s="15" t="s">
        <v>89</v>
      </c>
      <c r="J18" s="87"/>
      <c r="K18" s="80">
        <v>1000</v>
      </c>
      <c r="L18" s="80">
        <f t="shared" si="0"/>
        <v>0</v>
      </c>
    </row>
    <row r="19" spans="2:12" ht="15.5" x14ac:dyDescent="0.35">
      <c r="B19" s="74">
        <v>6</v>
      </c>
      <c r="C19" s="15" t="s">
        <v>22</v>
      </c>
      <c r="D19" s="87"/>
      <c r="E19" s="80">
        <v>2000</v>
      </c>
      <c r="F19" s="80">
        <f t="shared" si="1"/>
        <v>0</v>
      </c>
      <c r="H19" s="14">
        <v>6</v>
      </c>
      <c r="I19" s="15" t="s">
        <v>23</v>
      </c>
      <c r="J19" s="87"/>
      <c r="K19" s="80">
        <v>1000</v>
      </c>
      <c r="L19" s="80">
        <f t="shared" si="0"/>
        <v>0</v>
      </c>
    </row>
    <row r="20" spans="2:12" ht="16" thickBot="1" x14ac:dyDescent="0.4">
      <c r="B20" s="16">
        <v>7</v>
      </c>
      <c r="C20" s="17" t="s">
        <v>24</v>
      </c>
      <c r="D20" s="88"/>
      <c r="E20" s="81">
        <v>1000</v>
      </c>
      <c r="F20" s="81">
        <f t="shared" si="1"/>
        <v>0</v>
      </c>
      <c r="H20" s="14">
        <v>7</v>
      </c>
      <c r="I20" s="15" t="s">
        <v>25</v>
      </c>
      <c r="J20" s="87"/>
      <c r="K20" s="80">
        <v>1000</v>
      </c>
      <c r="L20" s="80">
        <f t="shared" si="0"/>
        <v>0</v>
      </c>
    </row>
    <row r="21" spans="2:12" ht="16" thickBot="1" x14ac:dyDescent="0.4">
      <c r="D21" s="137" t="s">
        <v>79</v>
      </c>
      <c r="E21" s="138"/>
      <c r="F21" s="47">
        <f>SUM(F14:F20)</f>
        <v>0</v>
      </c>
      <c r="H21" s="14">
        <v>8</v>
      </c>
      <c r="I21" s="15" t="s">
        <v>26</v>
      </c>
      <c r="J21" s="87"/>
      <c r="K21" s="80">
        <v>1000</v>
      </c>
      <c r="L21" s="80">
        <f t="shared" si="0"/>
        <v>0</v>
      </c>
    </row>
    <row r="22" spans="2:12" ht="16" thickBot="1" x14ac:dyDescent="0.4">
      <c r="B22" s="157" t="s">
        <v>27</v>
      </c>
      <c r="C22" s="158"/>
      <c r="D22" s="89"/>
      <c r="H22" s="14">
        <v>9</v>
      </c>
      <c r="I22" s="15" t="s">
        <v>28</v>
      </c>
      <c r="J22" s="87"/>
      <c r="K22" s="80">
        <v>1000</v>
      </c>
      <c r="L22" s="80">
        <f t="shared" si="0"/>
        <v>0</v>
      </c>
    </row>
    <row r="23" spans="2:12" ht="16" thickBot="1" x14ac:dyDescent="0.4">
      <c r="H23" s="16">
        <v>10</v>
      </c>
      <c r="I23" s="17" t="s">
        <v>29</v>
      </c>
      <c r="J23" s="88"/>
      <c r="K23" s="81">
        <v>1000</v>
      </c>
      <c r="L23" s="81">
        <f t="shared" si="0"/>
        <v>0</v>
      </c>
    </row>
    <row r="24" spans="2:12" ht="16" thickBot="1" x14ac:dyDescent="0.4">
      <c r="B24" s="12">
        <v>1</v>
      </c>
      <c r="C24" s="13" t="s">
        <v>30</v>
      </c>
      <c r="D24" s="90"/>
      <c r="E24" s="79">
        <v>25000</v>
      </c>
      <c r="F24" s="79">
        <f t="shared" ref="F24:F26" si="2">D24*E24</f>
        <v>0</v>
      </c>
      <c r="J24" s="137" t="s">
        <v>79</v>
      </c>
      <c r="K24" s="138"/>
      <c r="L24" s="47">
        <f>SUM(L14:L23)</f>
        <v>0</v>
      </c>
    </row>
    <row r="25" spans="2:12" ht="16" thickBot="1" x14ac:dyDescent="0.4">
      <c r="B25" s="14">
        <v>2</v>
      </c>
      <c r="C25" s="15" t="s">
        <v>31</v>
      </c>
      <c r="D25" s="87"/>
      <c r="E25" s="80">
        <v>25000</v>
      </c>
      <c r="F25" s="80">
        <f t="shared" si="2"/>
        <v>0</v>
      </c>
      <c r="H25" s="76"/>
      <c r="I25" s="77" t="s">
        <v>32</v>
      </c>
    </row>
    <row r="26" spans="2:12" ht="16" thickBot="1" x14ac:dyDescent="0.4">
      <c r="B26" s="16">
        <v>3</v>
      </c>
      <c r="C26" s="17" t="s">
        <v>33</v>
      </c>
      <c r="D26" s="88"/>
      <c r="E26" s="82">
        <v>15000</v>
      </c>
      <c r="F26" s="83">
        <f t="shared" si="2"/>
        <v>0</v>
      </c>
    </row>
    <row r="27" spans="2:12" ht="16" thickBot="1" x14ac:dyDescent="0.4">
      <c r="D27" s="137" t="s">
        <v>79</v>
      </c>
      <c r="E27" s="138"/>
      <c r="F27" s="47">
        <f>SUM(F24:F26)</f>
        <v>0</v>
      </c>
      <c r="H27" s="12">
        <v>1</v>
      </c>
      <c r="I27" s="13" t="s">
        <v>34</v>
      </c>
      <c r="J27" s="90"/>
      <c r="K27" s="79">
        <v>1000</v>
      </c>
      <c r="L27" s="79">
        <f t="shared" ref="L27:L36" si="3">J27*K27</f>
        <v>0</v>
      </c>
    </row>
    <row r="28" spans="2:12" ht="16" thickBot="1" x14ac:dyDescent="0.4">
      <c r="B28" s="157" t="s">
        <v>35</v>
      </c>
      <c r="C28" s="158"/>
      <c r="D28" s="89"/>
      <c r="H28" s="14">
        <v>2</v>
      </c>
      <c r="I28" s="15" t="s">
        <v>36</v>
      </c>
      <c r="J28" s="87"/>
      <c r="K28" s="80">
        <v>1000</v>
      </c>
      <c r="L28" s="80">
        <f t="shared" si="3"/>
        <v>0</v>
      </c>
    </row>
    <row r="29" spans="2:12" ht="16" thickBot="1" x14ac:dyDescent="0.4">
      <c r="H29" s="14">
        <v>3</v>
      </c>
      <c r="I29" s="15" t="s">
        <v>37</v>
      </c>
      <c r="J29" s="87"/>
      <c r="K29" s="80">
        <v>1000</v>
      </c>
      <c r="L29" s="80">
        <f t="shared" si="3"/>
        <v>0</v>
      </c>
    </row>
    <row r="30" spans="2:12" ht="15.5" x14ac:dyDescent="0.35">
      <c r="B30" s="12">
        <v>1</v>
      </c>
      <c r="C30" s="13" t="s">
        <v>38</v>
      </c>
      <c r="D30" s="90"/>
      <c r="E30" s="79">
        <v>2000</v>
      </c>
      <c r="F30" s="79">
        <f t="shared" ref="F30:F42" si="4">D30*E30</f>
        <v>0</v>
      </c>
      <c r="H30" s="14">
        <v>4</v>
      </c>
      <c r="I30" s="15" t="s">
        <v>39</v>
      </c>
      <c r="J30" s="87"/>
      <c r="K30" s="80">
        <v>1000</v>
      </c>
      <c r="L30" s="80">
        <f t="shared" si="3"/>
        <v>0</v>
      </c>
    </row>
    <row r="31" spans="2:12" ht="15.5" x14ac:dyDescent="0.35">
      <c r="B31" s="14">
        <v>2</v>
      </c>
      <c r="C31" s="15" t="s">
        <v>90</v>
      </c>
      <c r="D31" s="87"/>
      <c r="E31" s="80">
        <v>1000</v>
      </c>
      <c r="F31" s="80">
        <f t="shared" si="4"/>
        <v>0</v>
      </c>
      <c r="H31" s="14">
        <v>5</v>
      </c>
      <c r="I31" s="19" t="s">
        <v>40</v>
      </c>
      <c r="J31" s="87"/>
      <c r="K31" s="80">
        <v>1000</v>
      </c>
      <c r="L31" s="80">
        <f t="shared" si="3"/>
        <v>0</v>
      </c>
    </row>
    <row r="32" spans="2:12" ht="15.5" x14ac:dyDescent="0.35">
      <c r="B32" s="14">
        <v>3</v>
      </c>
      <c r="C32" s="15" t="s">
        <v>91</v>
      </c>
      <c r="D32" s="87"/>
      <c r="E32" s="80">
        <v>1000</v>
      </c>
      <c r="F32" s="80">
        <f t="shared" si="4"/>
        <v>0</v>
      </c>
      <c r="H32" s="14">
        <v>6</v>
      </c>
      <c r="I32" s="15" t="s">
        <v>41</v>
      </c>
      <c r="J32" s="87"/>
      <c r="K32" s="80">
        <v>1000</v>
      </c>
      <c r="L32" s="80">
        <f t="shared" si="3"/>
        <v>0</v>
      </c>
    </row>
    <row r="33" spans="2:12" ht="15.5" x14ac:dyDescent="0.35">
      <c r="B33" s="14">
        <v>4</v>
      </c>
      <c r="C33" s="15" t="s">
        <v>42</v>
      </c>
      <c r="D33" s="87"/>
      <c r="E33" s="80">
        <v>1500</v>
      </c>
      <c r="F33" s="80">
        <f t="shared" si="4"/>
        <v>0</v>
      </c>
      <c r="H33" s="14">
        <v>7</v>
      </c>
      <c r="I33" s="15" t="s">
        <v>43</v>
      </c>
      <c r="J33" s="87"/>
      <c r="K33" s="80">
        <v>1000</v>
      </c>
      <c r="L33" s="80">
        <f t="shared" si="3"/>
        <v>0</v>
      </c>
    </row>
    <row r="34" spans="2:12" ht="15.5" x14ac:dyDescent="0.35">
      <c r="B34" s="14">
        <v>5</v>
      </c>
      <c r="C34" s="15" t="s">
        <v>44</v>
      </c>
      <c r="D34" s="87"/>
      <c r="E34" s="80">
        <v>1500</v>
      </c>
      <c r="F34" s="80">
        <f t="shared" si="4"/>
        <v>0</v>
      </c>
      <c r="H34" s="14">
        <v>8</v>
      </c>
      <c r="I34" s="15" t="s">
        <v>45</v>
      </c>
      <c r="J34" s="87"/>
      <c r="K34" s="80">
        <v>1000</v>
      </c>
      <c r="L34" s="80">
        <f t="shared" si="3"/>
        <v>0</v>
      </c>
    </row>
    <row r="35" spans="2:12" ht="15.5" x14ac:dyDescent="0.35">
      <c r="B35" s="14">
        <v>6</v>
      </c>
      <c r="C35" s="15" t="s">
        <v>46</v>
      </c>
      <c r="D35" s="87"/>
      <c r="E35" s="80">
        <v>2000</v>
      </c>
      <c r="F35" s="80">
        <f t="shared" si="4"/>
        <v>0</v>
      </c>
      <c r="H35" s="14">
        <v>9</v>
      </c>
      <c r="I35" s="15" t="s">
        <v>47</v>
      </c>
      <c r="J35" s="87"/>
      <c r="K35" s="80">
        <v>1000</v>
      </c>
      <c r="L35" s="80">
        <f t="shared" si="3"/>
        <v>0</v>
      </c>
    </row>
    <row r="36" spans="2:12" ht="16" thickBot="1" x14ac:dyDescent="0.4">
      <c r="B36" s="14">
        <v>7</v>
      </c>
      <c r="C36" s="15" t="s">
        <v>72</v>
      </c>
      <c r="D36" s="87"/>
      <c r="E36" s="80">
        <v>2000</v>
      </c>
      <c r="F36" s="80">
        <f t="shared" si="4"/>
        <v>0</v>
      </c>
      <c r="H36" s="16">
        <v>10</v>
      </c>
      <c r="I36" s="17" t="s">
        <v>48</v>
      </c>
      <c r="J36" s="88"/>
      <c r="K36" s="81">
        <v>1000</v>
      </c>
      <c r="L36" s="81">
        <f t="shared" si="3"/>
        <v>0</v>
      </c>
    </row>
    <row r="37" spans="2:12" ht="16" thickBot="1" x14ac:dyDescent="0.4">
      <c r="B37" s="14">
        <v>8</v>
      </c>
      <c r="C37" s="15" t="s">
        <v>73</v>
      </c>
      <c r="D37" s="87"/>
      <c r="E37" s="80">
        <v>1000</v>
      </c>
      <c r="F37" s="80">
        <f t="shared" si="4"/>
        <v>0</v>
      </c>
      <c r="J37" s="137" t="s">
        <v>79</v>
      </c>
      <c r="K37" s="138"/>
      <c r="L37" s="47">
        <f>SUM(L27:L36)</f>
        <v>0</v>
      </c>
    </row>
    <row r="38" spans="2:12" ht="16" thickBot="1" x14ac:dyDescent="0.4">
      <c r="B38" s="14">
        <v>9</v>
      </c>
      <c r="C38" s="15" t="s">
        <v>92</v>
      </c>
      <c r="D38" s="87"/>
      <c r="E38" s="80">
        <v>1000</v>
      </c>
      <c r="F38" s="80">
        <f t="shared" si="4"/>
        <v>0</v>
      </c>
      <c r="H38" s="76"/>
      <c r="I38" s="77" t="s">
        <v>49</v>
      </c>
      <c r="J38" s="89"/>
    </row>
    <row r="39" spans="2:12" ht="16" thickBot="1" x14ac:dyDescent="0.4">
      <c r="B39" s="14">
        <v>10</v>
      </c>
      <c r="C39" s="15" t="s">
        <v>93</v>
      </c>
      <c r="D39" s="87"/>
      <c r="E39" s="80">
        <v>1000</v>
      </c>
      <c r="F39" s="80">
        <f t="shared" si="4"/>
        <v>0</v>
      </c>
    </row>
    <row r="40" spans="2:12" ht="15.5" x14ac:dyDescent="0.35">
      <c r="B40" s="14">
        <v>11</v>
      </c>
      <c r="C40" s="15" t="s">
        <v>50</v>
      </c>
      <c r="D40" s="87"/>
      <c r="E40" s="80">
        <v>1000</v>
      </c>
      <c r="F40" s="80">
        <f t="shared" si="4"/>
        <v>0</v>
      </c>
      <c r="H40" s="12">
        <v>1</v>
      </c>
      <c r="I40" s="13" t="s">
        <v>51</v>
      </c>
      <c r="J40" s="90"/>
      <c r="K40" s="79">
        <v>5000</v>
      </c>
      <c r="L40" s="79">
        <f t="shared" ref="L40:L56" si="5">J40*K40</f>
        <v>0</v>
      </c>
    </row>
    <row r="41" spans="2:12" ht="15.5" x14ac:dyDescent="0.35">
      <c r="B41" s="14">
        <v>12</v>
      </c>
      <c r="C41" s="15" t="s">
        <v>52</v>
      </c>
      <c r="D41" s="87"/>
      <c r="E41" s="80">
        <v>1000</v>
      </c>
      <c r="F41" s="80">
        <f t="shared" si="4"/>
        <v>0</v>
      </c>
      <c r="H41" s="14">
        <v>2</v>
      </c>
      <c r="I41" s="15" t="s">
        <v>53</v>
      </c>
      <c r="J41" s="87"/>
      <c r="K41" s="80">
        <v>5000</v>
      </c>
      <c r="L41" s="80">
        <f t="shared" si="5"/>
        <v>0</v>
      </c>
    </row>
    <row r="42" spans="2:12" ht="16" thickBot="1" x14ac:dyDescent="0.4">
      <c r="B42" s="16">
        <v>13</v>
      </c>
      <c r="C42" s="17" t="s">
        <v>54</v>
      </c>
      <c r="D42" s="88"/>
      <c r="E42" s="81">
        <v>1500</v>
      </c>
      <c r="F42" s="81">
        <f t="shared" si="4"/>
        <v>0</v>
      </c>
      <c r="H42" s="14">
        <v>3</v>
      </c>
      <c r="I42" s="15" t="s">
        <v>55</v>
      </c>
      <c r="J42" s="87"/>
      <c r="K42" s="80">
        <v>10000</v>
      </c>
      <c r="L42" s="80">
        <f t="shared" si="5"/>
        <v>0</v>
      </c>
    </row>
    <row r="43" spans="2:12" ht="16" thickBot="1" x14ac:dyDescent="0.4">
      <c r="D43" s="137" t="s">
        <v>79</v>
      </c>
      <c r="E43" s="138"/>
      <c r="F43" s="47">
        <f>SUM(F30:F42)</f>
        <v>0</v>
      </c>
      <c r="H43" s="14">
        <v>4</v>
      </c>
      <c r="I43" s="15" t="s">
        <v>56</v>
      </c>
      <c r="J43" s="87"/>
      <c r="K43" s="80">
        <v>1000</v>
      </c>
      <c r="L43" s="80">
        <f t="shared" si="5"/>
        <v>0</v>
      </c>
    </row>
    <row r="44" spans="2:12" ht="15.5" x14ac:dyDescent="0.35">
      <c r="C44" s="95"/>
      <c r="D44" s="89"/>
      <c r="H44" s="14">
        <v>5</v>
      </c>
      <c r="I44" s="15" t="s">
        <v>95</v>
      </c>
      <c r="J44" s="87"/>
      <c r="K44" s="80">
        <v>2000</v>
      </c>
      <c r="L44" s="80">
        <f t="shared" si="5"/>
        <v>0</v>
      </c>
    </row>
    <row r="45" spans="2:12" ht="16" thickBot="1" x14ac:dyDescent="0.4">
      <c r="B45" s="39"/>
      <c r="C45" s="93"/>
      <c r="D45" s="94"/>
      <c r="E45" s="39"/>
      <c r="F45" s="96"/>
      <c r="H45" s="14">
        <v>6</v>
      </c>
      <c r="I45" s="15" t="s">
        <v>57</v>
      </c>
      <c r="J45" s="87"/>
      <c r="K45" s="80">
        <v>2000</v>
      </c>
      <c r="L45" s="80">
        <f t="shared" si="5"/>
        <v>0</v>
      </c>
    </row>
    <row r="46" spans="2:12" ht="16" thickBot="1" x14ac:dyDescent="0.4">
      <c r="B46" s="116"/>
      <c r="C46" s="98" t="s">
        <v>94</v>
      </c>
      <c r="D46" s="99"/>
      <c r="E46" s="100"/>
      <c r="F46" s="101">
        <f>F21+F27+F43+L24+L37+L57</f>
        <v>0</v>
      </c>
      <c r="H46" s="14">
        <v>7</v>
      </c>
      <c r="I46" s="15" t="s">
        <v>59</v>
      </c>
      <c r="J46" s="87"/>
      <c r="K46" s="80">
        <v>5000</v>
      </c>
      <c r="L46" s="80">
        <f t="shared" si="5"/>
        <v>0</v>
      </c>
    </row>
    <row r="47" spans="2:12" ht="16.5" thickTop="1" thickBot="1" x14ac:dyDescent="0.4">
      <c r="B47" s="116"/>
      <c r="C47" s="98" t="s">
        <v>96</v>
      </c>
      <c r="D47" s="99"/>
      <c r="E47" s="100"/>
      <c r="F47" s="102"/>
      <c r="H47" s="14">
        <v>8</v>
      </c>
      <c r="I47" s="15" t="s">
        <v>60</v>
      </c>
      <c r="J47" s="87"/>
      <c r="K47" s="80">
        <v>2000</v>
      </c>
      <c r="L47" s="80">
        <f t="shared" si="5"/>
        <v>0</v>
      </c>
    </row>
    <row r="48" spans="2:12" ht="16.5" thickTop="1" thickBot="1" x14ac:dyDescent="0.4">
      <c r="B48" s="116"/>
      <c r="C48" s="98" t="s">
        <v>97</v>
      </c>
      <c r="D48" s="99"/>
      <c r="E48" s="100"/>
      <c r="F48" s="102"/>
      <c r="H48" s="14">
        <v>9</v>
      </c>
      <c r="I48" s="15" t="s">
        <v>61</v>
      </c>
      <c r="J48" s="87"/>
      <c r="K48" s="80">
        <v>1000</v>
      </c>
      <c r="L48" s="80">
        <f t="shared" si="5"/>
        <v>0</v>
      </c>
    </row>
    <row r="49" spans="2:12" ht="16.5" thickTop="1" thickBot="1" x14ac:dyDescent="0.4">
      <c r="B49" s="117"/>
      <c r="C49" s="103" t="s">
        <v>98</v>
      </c>
      <c r="D49" s="104"/>
      <c r="E49" s="105"/>
      <c r="F49" s="106"/>
      <c r="H49" s="14">
        <v>10</v>
      </c>
      <c r="I49" s="15" t="s">
        <v>62</v>
      </c>
      <c r="J49" s="87"/>
      <c r="K49" s="80">
        <v>1000</v>
      </c>
      <c r="L49" s="80">
        <f t="shared" si="5"/>
        <v>0</v>
      </c>
    </row>
    <row r="50" spans="2:12" ht="16.5" thickTop="1" thickBot="1" x14ac:dyDescent="0.4">
      <c r="B50" s="117"/>
      <c r="C50" s="103" t="s">
        <v>63</v>
      </c>
      <c r="D50" s="104"/>
      <c r="E50" s="105"/>
      <c r="F50" s="106"/>
      <c r="H50" s="14">
        <v>11</v>
      </c>
      <c r="I50" s="15" t="s">
        <v>64</v>
      </c>
      <c r="J50" s="87"/>
      <c r="K50" s="80">
        <v>1000</v>
      </c>
      <c r="L50" s="80">
        <f t="shared" si="5"/>
        <v>0</v>
      </c>
    </row>
    <row r="51" spans="2:12" ht="16.5" thickTop="1" thickBot="1" x14ac:dyDescent="0.4">
      <c r="B51" s="116"/>
      <c r="C51" s="98" t="s">
        <v>105</v>
      </c>
      <c r="D51" s="99"/>
      <c r="E51" s="100"/>
      <c r="F51" s="107"/>
      <c r="H51" s="14">
        <v>12</v>
      </c>
      <c r="I51" s="15" t="s">
        <v>65</v>
      </c>
      <c r="J51" s="87"/>
      <c r="K51" s="80">
        <v>1000</v>
      </c>
      <c r="L51" s="80">
        <f t="shared" si="5"/>
        <v>0</v>
      </c>
    </row>
    <row r="52" spans="2:12" ht="15.5" x14ac:dyDescent="0.35">
      <c r="B52" s="108"/>
      <c r="C52" s="108"/>
      <c r="D52" s="109"/>
      <c r="E52" s="108"/>
      <c r="F52" s="108"/>
      <c r="H52" s="14">
        <v>13</v>
      </c>
      <c r="I52" s="15" t="s">
        <v>66</v>
      </c>
      <c r="J52" s="87"/>
      <c r="K52" s="80">
        <v>1000</v>
      </c>
      <c r="L52" s="80">
        <f t="shared" si="5"/>
        <v>0</v>
      </c>
    </row>
    <row r="53" spans="2:12" ht="16" thickBot="1" x14ac:dyDescent="0.4">
      <c r="B53" s="108"/>
      <c r="C53" s="108"/>
      <c r="D53" s="109"/>
      <c r="E53" s="108"/>
      <c r="F53" s="108"/>
      <c r="H53" s="14">
        <v>14</v>
      </c>
      <c r="I53" s="15" t="s">
        <v>67</v>
      </c>
      <c r="J53" s="87"/>
      <c r="K53" s="80">
        <v>1000</v>
      </c>
      <c r="L53" s="80">
        <f t="shared" si="5"/>
        <v>0</v>
      </c>
    </row>
    <row r="54" spans="2:12" ht="15.5" x14ac:dyDescent="0.35">
      <c r="B54" s="117"/>
      <c r="C54" s="103" t="s">
        <v>106</v>
      </c>
      <c r="D54" s="110"/>
      <c r="E54" s="105"/>
      <c r="F54" s="120"/>
      <c r="H54" s="14">
        <v>16</v>
      </c>
      <c r="I54" s="15" t="s">
        <v>68</v>
      </c>
      <c r="J54" s="87"/>
      <c r="K54" s="80">
        <v>1000</v>
      </c>
      <c r="L54" s="80">
        <f t="shared" si="5"/>
        <v>0</v>
      </c>
    </row>
    <row r="55" spans="2:12" ht="15.5" x14ac:dyDescent="0.35">
      <c r="B55" s="118"/>
      <c r="C55" s="111" t="s">
        <v>99</v>
      </c>
      <c r="D55" s="109"/>
      <c r="E55" s="108"/>
      <c r="F55" s="121"/>
      <c r="H55" s="14">
        <v>17</v>
      </c>
      <c r="I55" s="15" t="s">
        <v>102</v>
      </c>
      <c r="J55" s="87"/>
      <c r="K55" s="80">
        <v>1000</v>
      </c>
      <c r="L55" s="80">
        <f t="shared" si="5"/>
        <v>0</v>
      </c>
    </row>
    <row r="56" spans="2:12" ht="16" thickBot="1" x14ac:dyDescent="0.4">
      <c r="B56" s="118"/>
      <c r="C56" s="111" t="s">
        <v>100</v>
      </c>
      <c r="D56" s="109"/>
      <c r="E56" s="108"/>
      <c r="F56" s="121"/>
      <c r="H56" s="16">
        <v>18</v>
      </c>
      <c r="I56" s="17" t="s">
        <v>70</v>
      </c>
      <c r="J56" s="88"/>
      <c r="K56" s="81">
        <v>1000</v>
      </c>
      <c r="L56" s="81">
        <f t="shared" si="5"/>
        <v>0</v>
      </c>
    </row>
    <row r="57" spans="2:12" ht="15" thickBot="1" x14ac:dyDescent="0.4">
      <c r="B57" s="118"/>
      <c r="C57" s="111" t="s">
        <v>101</v>
      </c>
      <c r="D57" s="112"/>
      <c r="E57" s="108"/>
      <c r="F57" s="121"/>
      <c r="J57" s="137" t="s">
        <v>79</v>
      </c>
      <c r="K57" s="138"/>
      <c r="L57" s="47">
        <f>SUM(L40:L56)</f>
        <v>0</v>
      </c>
    </row>
    <row r="58" spans="2:12" ht="15" thickBot="1" x14ac:dyDescent="0.4">
      <c r="B58" s="119"/>
      <c r="C58" s="113" t="s">
        <v>107</v>
      </c>
      <c r="D58" s="114"/>
      <c r="E58" s="115"/>
      <c r="F58" s="122"/>
    </row>
  </sheetData>
  <mergeCells count="12">
    <mergeCell ref="J57:K57"/>
    <mergeCell ref="B4:C4"/>
    <mergeCell ref="B13:C13"/>
    <mergeCell ref="H13:I13"/>
    <mergeCell ref="B22:C22"/>
    <mergeCell ref="B28:C28"/>
    <mergeCell ref="D2:I2"/>
    <mergeCell ref="D21:E21"/>
    <mergeCell ref="D27:E27"/>
    <mergeCell ref="D43:E43"/>
    <mergeCell ref="J24:K24"/>
    <mergeCell ref="J37:K37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COTIZACION</vt:lpstr>
      <vt:lpstr>VALORES REPOSICION</vt:lpstr>
      <vt:lpstr>'HOJA COTIZACION'!Área_de_impresión</vt:lpstr>
      <vt:lpstr>'VALORES REPOSICION'!Área_de_impresión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francisco gallegos molina</cp:lastModifiedBy>
  <cp:lastPrinted>2026-04-01T14:36:40Z</cp:lastPrinted>
  <dcterms:created xsi:type="dcterms:W3CDTF">2022-11-04T17:20:14Z</dcterms:created>
  <dcterms:modified xsi:type="dcterms:W3CDTF">2026-05-17T07:01:24Z</dcterms:modified>
</cp:coreProperties>
</file>